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2345290\Desktop\"/>
    </mc:Choice>
  </mc:AlternateContent>
  <workbookProtection lockStructure="1"/>
  <bookViews>
    <workbookView xWindow="360" yWindow="75" windowWidth="18060" windowHeight="11130"/>
  </bookViews>
  <sheets>
    <sheet name="Value of Grass Calculator" sheetId="1" r:id="rId1"/>
    <sheet name="Milk from Grass Calculator" sheetId="2" r:id="rId2"/>
    <sheet name="Lookup tables" sheetId="3" r:id="rId3"/>
  </sheets>
  <calcPr calcId="152511"/>
</workbook>
</file>

<file path=xl/calcChain.xml><?xml version="1.0" encoding="utf-8"?>
<calcChain xmlns="http://schemas.openxmlformats.org/spreadsheetml/2006/main">
  <c r="C24" i="2" l="1"/>
  <c r="C20" i="2"/>
  <c r="C12" i="2"/>
  <c r="C9" i="2"/>
  <c r="C10" i="2" s="1"/>
  <c r="C11" i="1"/>
  <c r="C12" i="1" s="1"/>
  <c r="C25" i="2" l="1"/>
  <c r="C13" i="2"/>
  <c r="C29" i="2" l="1"/>
  <c r="C31" i="2"/>
</calcChain>
</file>

<file path=xl/sharedStrings.xml><?xml version="1.0" encoding="utf-8"?>
<sst xmlns="http://schemas.openxmlformats.org/spreadsheetml/2006/main" count="83" uniqueCount="68">
  <si>
    <t>Estimated grass DMI (kg DM/cow/day)</t>
  </si>
  <si>
    <t>Grass ME value  (MJ/kg DM)</t>
  </si>
  <si>
    <t>Cow liveweight (kg)</t>
  </si>
  <si>
    <t>Milk fat (%)</t>
  </si>
  <si>
    <t>Milk protein (%)</t>
  </si>
  <si>
    <t>Milk energy requirement (MJ/kg)</t>
  </si>
  <si>
    <t xml:space="preserve">Calculated results: </t>
  </si>
  <si>
    <t>User Inputs:</t>
  </si>
  <si>
    <t>Grass maintenance-plus value (kg milk /cow/day)</t>
  </si>
  <si>
    <t>Milk fat</t>
  </si>
  <si>
    <t>Milk protein</t>
  </si>
  <si>
    <t>lookup col num</t>
  </si>
  <si>
    <t>Protien</t>
  </si>
  <si>
    <t>Fat</t>
  </si>
  <si>
    <t>The Value of Grass calculator allows you determine the potential milk performance which can be achieved from dairy cows grazing fresh pasture. The calculation will provide an estimate of the milk yield per cow per day that can be expected for a given level of grass intake and grass quality before any additional concentrate or silage feeding is taken into account but after energy requirements for maintenance are considered. This calculation is useful when working out supplementary feed requirements and can be a useful benchmarking tool when compared against your herd’s actual milk from grass figures produced with the Milk from Grass calculator.</t>
  </si>
  <si>
    <t>To use the calculator simply change the default values in to boxes below to the values for your herd. The calculator will provide a Grass M+ value which is the expected amount of milk which can be produced each day in addition to supporting the maintenance energy requirements of the animal.</t>
  </si>
  <si>
    <t>Edit the values in green from the defaults given</t>
  </si>
  <si>
    <r>
      <t xml:space="preserve">Estimated grass dry matter intake (DMI) </t>
    </r>
    <r>
      <rPr>
        <sz val="11"/>
        <color theme="1"/>
        <rFont val="Calibri"/>
        <family val="2"/>
        <scheme val="minor"/>
      </rPr>
      <t>– The amount of grass dry matter assumed to be eaten by one cow in a 24 hour period. This figure will be influenced by a number of factors including grass dry matter content, time of the year, pre-grazing cover, supplementary feeding and milk yield. The best way to calculate this is from pre- and post-grazing platemeter measurements taken at each grazing. As a guide, typical values for full-time grazing obtained from AFBI research suggest:</t>
    </r>
  </si>
  <si>
    <t>Month</t>
  </si>
  <si>
    <t>Daily grass intake (kg DM/cow)</t>
  </si>
  <si>
    <t>March</t>
  </si>
  <si>
    <t>April</t>
  </si>
  <si>
    <t>May</t>
  </si>
  <si>
    <t>June</t>
  </si>
  <si>
    <t>July</t>
  </si>
  <si>
    <t>August</t>
  </si>
  <si>
    <t>September</t>
  </si>
  <si>
    <t>October</t>
  </si>
  <si>
    <t>Guidance Notes:</t>
  </si>
  <si>
    <t>Note:</t>
  </si>
  <si>
    <r>
      <t>1.</t>
    </r>
    <r>
      <rPr>
        <sz val="7"/>
        <color theme="1"/>
        <rFont val="Times New Roman"/>
        <family val="1"/>
      </rPr>
      <t xml:space="preserve">       </t>
    </r>
    <r>
      <rPr>
        <sz val="11"/>
        <color theme="1"/>
        <rFont val="Calibri"/>
        <family val="2"/>
        <scheme val="minor"/>
      </rPr>
      <t>high levels of supplementation (concentrate or silage) can supress grass dry matter intake and reduce the overall amount of milk produced from grazed grass.</t>
    </r>
  </si>
  <si>
    <r>
      <t>2.</t>
    </r>
    <r>
      <rPr>
        <sz val="7"/>
        <color theme="1"/>
        <rFont val="Times New Roman"/>
        <family val="1"/>
      </rPr>
      <t xml:space="preserve">       </t>
    </r>
    <r>
      <rPr>
        <sz val="11"/>
        <color theme="1"/>
        <rFont val="Calibri"/>
        <family val="2"/>
        <scheme val="minor"/>
      </rPr>
      <t>Estimated DMI should be reduced by around 50% for cows grazing part time.</t>
    </r>
  </si>
  <si>
    <r>
      <t xml:space="preserve">Milk energy requirement </t>
    </r>
    <r>
      <rPr>
        <sz val="11"/>
        <color theme="1"/>
        <rFont val="Calibri"/>
        <family val="2"/>
        <scheme val="minor"/>
      </rPr>
      <t>– This is the total energy required by the cow to produce one kilogram of milk and is calculated from the herd’s milk fat and protein production. Milk with a high constituent value requires more energy to produce.</t>
    </r>
  </si>
  <si>
    <r>
      <t>Grass maintenance-plus (M+) value</t>
    </r>
    <r>
      <rPr>
        <sz val="11"/>
        <color theme="1"/>
        <rFont val="Calibri"/>
        <family val="2"/>
        <scheme val="minor"/>
      </rPr>
      <t xml:space="preserve"> – This is the amount of milk which can be supported by feeding fresh grass alone in addition to supporting the maintenance energy requirements of the animal. Note the milk production level of dairy cows at pasture is influenced by a range of factors including: stage of lactation, breed, energy status and supplementation level. Values can range from over 20kg/cow/day in good grazing conditions in May and June to 8kg/cow/day in October when dry matter intakes and grass quality fall. Weekly values for grass M+ are published in the GrassCheck bulletin.</t>
    </r>
  </si>
  <si>
    <r>
      <rPr>
        <b/>
        <sz val="11"/>
        <color theme="1"/>
        <rFont val="Calibri"/>
        <family val="2"/>
        <scheme val="minor"/>
      </rPr>
      <t>Grass ME value</t>
    </r>
    <r>
      <rPr>
        <sz val="11"/>
        <color theme="1"/>
        <rFont val="Calibri"/>
        <family val="2"/>
        <scheme val="minor"/>
      </rPr>
      <t xml:space="preserve"> - Grass metabolisable energy (ME) content. Well managed leafy grass can achieve ME values in excess of 12 MJ/kg DM. However energy content will be considerably lower in mature swards with considerable amounts of stem. Grass ME values can be obtained by a grass analysis or for the local values check out the latest GrassCheck grass quality data.</t>
    </r>
  </si>
  <si>
    <t>Part 1: Animal information</t>
  </si>
  <si>
    <t>Daily milk yield (kg/cow)</t>
  </si>
  <si>
    <t>Milk fat content (%)</t>
  </si>
  <si>
    <t>Milk protein content (%)</t>
  </si>
  <si>
    <t>Milk energy requirement</t>
  </si>
  <si>
    <t>Daily milk energy output (MJ/cow)</t>
  </si>
  <si>
    <t>Daily maintenance requirement (MJ/cow)</t>
  </si>
  <si>
    <t>Total daily energy requirement (MJ/day)</t>
  </si>
  <si>
    <t>Part 2: Supplementary feeds</t>
  </si>
  <si>
    <t>Daily concentrate fed (kg/cow)</t>
  </si>
  <si>
    <t>Concentrate ME content (MJ/kg DM)</t>
  </si>
  <si>
    <t>Energy supplied from concentrate (MJ/cow/day)</t>
  </si>
  <si>
    <t>Silage dry matter content (%)</t>
  </si>
  <si>
    <t>Silage ME content (MJ/kg DM)</t>
  </si>
  <si>
    <t>Energy supplied from silage (MJ/cow/day)</t>
  </si>
  <si>
    <t>Total energy from supplementary feeds (MJ/cow/day)</t>
  </si>
  <si>
    <r>
      <t xml:space="preserve">Daily silage fed (kg </t>
    </r>
    <r>
      <rPr>
        <u/>
        <sz val="11"/>
        <color theme="1"/>
        <rFont val="Calibri"/>
        <family val="2"/>
        <scheme val="minor"/>
      </rPr>
      <t>fresh</t>
    </r>
    <r>
      <rPr>
        <sz val="11"/>
        <color theme="1"/>
        <rFont val="Calibri"/>
        <family val="2"/>
        <scheme val="minor"/>
      </rPr>
      <t xml:space="preserve"> weight/cow)</t>
    </r>
  </si>
  <si>
    <t xml:space="preserve">Part 3: Milk from grass </t>
  </si>
  <si>
    <t>Milk from grass (M+; kg/cow/day)</t>
  </si>
  <si>
    <t>Grass ME content (MJ/kg DM)</t>
  </si>
  <si>
    <t>Estimated grass intake (kg DM/cow/day)</t>
  </si>
  <si>
    <t>Well managed grazed grass is the most cost-effective feed available to livestock farmers in Northern Ireland. Knowing how much milk is being produced from grazed grass at various times throughout the growing season is important to help maximise the use of this valuable resource. This calculator helps you calculate the actual amount of milk per cow that can be attributed to grazed grass each day by using a back calculation to subtract that milk being produced from other feedstuffs such as concentrate and silage. Comparing the amount of milk you are currently producing from grass with what grass could offer (using the Value of Grass calculator) can help identify where there is the opportunity to reduce supplementary feedstuffs.</t>
  </si>
  <si>
    <t>To use the calculator, replace the default values in the boxes below with the values for your own herd. Information for the animal (part 1: milk output and liveweight) and for any supplementary feeds offered (part 2: amount and energy content) is required and this will be used to calculate the total milk produced from grass and an estimated grass dry matter intake amount (part 3).</t>
  </si>
  <si>
    <r>
      <t xml:space="preserve">Daily milk energy output – </t>
    </r>
    <r>
      <rPr>
        <sz val="11"/>
        <color theme="1"/>
        <rFont val="Calibri"/>
        <family val="2"/>
        <scheme val="minor"/>
      </rPr>
      <t>This is the total energy required by the cow each day for milk production. It is calculated as the daily amount of milk produced (kg) multiplied by the energy required to produce one kilogram of milk at a given fat and protein content.</t>
    </r>
  </si>
  <si>
    <r>
      <t xml:space="preserve">Daily maintenance requirement – </t>
    </r>
    <r>
      <rPr>
        <sz val="11"/>
        <color theme="1"/>
        <rFont val="Calibri"/>
        <family val="2"/>
        <scheme val="minor"/>
      </rPr>
      <t>This is the energy required (MJ/day) to support a cows basic bodily functions during the day and includes the energy required walking to and from pasture. It is typically calculated as 10% of the animals bodyweight + 10 MJ. Heavier animals will have a higher daily maintenance requirement.</t>
    </r>
  </si>
  <si>
    <r>
      <t xml:space="preserve">Total daily energy requirement – </t>
    </r>
    <r>
      <rPr>
        <sz val="11"/>
        <color theme="1"/>
        <rFont val="Calibri"/>
        <family val="2"/>
        <scheme val="minor"/>
      </rPr>
      <t xml:space="preserve">This is the total energy required (MJ) by the cow each day to support general function and milk production.  </t>
    </r>
  </si>
  <si>
    <r>
      <t xml:space="preserve">Milk from grass - </t>
    </r>
    <r>
      <rPr>
        <sz val="11"/>
        <color theme="1"/>
        <rFont val="Calibri"/>
        <family val="2"/>
        <scheme val="minor"/>
      </rPr>
      <t>This is the total amount of milk which is currently being derived from grazed grass. The figure is calculated as the total daily energy required minus the total energy supplied by supplementary feeds, divided by the average milk energy content. The calculation accounts for the maintenance requirements of the cow so a figure of 15 represents a maintenance-plus (M+) value of 15kg/cow/day. The higher the milk from grass value, the greater the role grazed grass is having in the diet of the dairy cows and is helping lower overall feed costs. This figure can be compared against the weekly M+ values published in the GrassCheck bulletin which reflect what can be achieved with good grassland management at various stages throughout the season.</t>
    </r>
  </si>
  <si>
    <r>
      <t xml:space="preserve">Estimated grass dry matter intake (DMI) </t>
    </r>
    <r>
      <rPr>
        <sz val="11"/>
        <color theme="1"/>
        <rFont val="Calibri"/>
        <family val="2"/>
        <scheme val="minor"/>
      </rPr>
      <t>– This is the amount of grass estimated to be consumed by one cow in a 24 hour period given, calculated from the figures above. This can be used as a guide when allocating grass. This figure can also be measured from pre- and post-grazing platemeter measurements taken at each grazing. As a guide, typical values for full-time grazing obtained from AFBI research suggest:</t>
    </r>
  </si>
  <si>
    <t xml:space="preserve">Guidance notes: </t>
  </si>
  <si>
    <t>Grass ME</t>
  </si>
  <si>
    <t>Silage ME</t>
  </si>
  <si>
    <t>Silage DM%</t>
  </si>
  <si>
    <t>Conc ME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</si>
</sst>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2" x14ac:knownFonts="1">
    <font>
      <sz val="11"/>
      <color theme="1"/>
      <name val="Calibri"/>
      <family val="2"/>
      <scheme val="minor"/>
    </font>
    <font>
      <b/>
      <sz val="11"/>
      <color theme="1"/>
      <name val="Calibri"/>
      <family val="2"/>
      <scheme val="minor"/>
    </font>
    <font>
      <sz val="11"/>
      <color rgb="FFD0021B"/>
      <name val="Consolas"/>
      <family val="3"/>
    </font>
    <font>
      <b/>
      <i/>
      <sz val="11"/>
      <color theme="0" tint="-0.499984740745262"/>
      <name val="Calibri"/>
      <family val="2"/>
      <scheme val="minor"/>
    </font>
    <font>
      <i/>
      <sz val="11"/>
      <color theme="0" tint="-0.499984740745262"/>
      <name val="Calibri"/>
      <family val="2"/>
      <scheme val="minor"/>
    </font>
    <font>
      <b/>
      <sz val="16"/>
      <color theme="1"/>
      <name val="Calibri"/>
      <family val="2"/>
      <scheme val="minor"/>
    </font>
    <font>
      <b/>
      <sz val="11"/>
      <color rgb="FF00B050"/>
      <name val="Calibri"/>
      <family val="2"/>
      <scheme val="minor"/>
    </font>
    <font>
      <sz val="11"/>
      <color rgb="FF000000"/>
      <name val="Calibri"/>
      <family val="2"/>
      <scheme val="minor"/>
    </font>
    <font>
      <i/>
      <sz val="11"/>
      <color rgb="FF000000"/>
      <name val="Calibri"/>
      <family val="2"/>
      <scheme val="minor"/>
    </font>
    <font>
      <sz val="7"/>
      <color theme="1"/>
      <name val="Times New Roman"/>
      <family val="1"/>
    </font>
    <font>
      <u/>
      <sz val="11"/>
      <color theme="1"/>
      <name val="Calibri"/>
      <family val="2"/>
      <scheme val="minor"/>
    </font>
    <font>
      <i/>
      <sz val="11"/>
      <color theme="0"/>
      <name val="Calibri"/>
      <family val="2"/>
      <scheme val="minor"/>
    </font>
  </fonts>
  <fills count="6">
    <fill>
      <patternFill patternType="none"/>
    </fill>
    <fill>
      <patternFill patternType="gray125"/>
    </fill>
    <fill>
      <patternFill patternType="solid">
        <fgColor theme="6" tint="0.79998168889431442"/>
        <bgColor indexed="64"/>
      </patternFill>
    </fill>
    <fill>
      <patternFill patternType="solid">
        <fgColor rgb="FFFFFF00"/>
        <bgColor indexed="64"/>
      </patternFill>
    </fill>
    <fill>
      <patternFill patternType="solid">
        <fgColor rgb="FFD9D9D9"/>
        <bgColor indexed="64"/>
      </patternFill>
    </fill>
    <fill>
      <patternFill patternType="solid">
        <fgColor theme="6" tint="0.59999389629810485"/>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47">
    <xf numFmtId="0" fontId="0" fillId="0" borderId="0" xfId="0"/>
    <xf numFmtId="0" fontId="0" fillId="0" borderId="3" xfId="0" applyBorder="1" applyAlignment="1">
      <alignment vertical="center" wrapText="1"/>
    </xf>
    <xf numFmtId="0" fontId="0" fillId="0" borderId="5" xfId="0" applyBorder="1" applyAlignment="1">
      <alignment vertical="center" wrapText="1"/>
    </xf>
    <xf numFmtId="0" fontId="0" fillId="0" borderId="7" xfId="0" applyBorder="1" applyAlignment="1">
      <alignment vertical="center" wrapText="1"/>
    </xf>
    <xf numFmtId="0" fontId="0" fillId="0" borderId="3" xfId="0" applyBorder="1"/>
    <xf numFmtId="0" fontId="0" fillId="0" borderId="7" xfId="0" applyBorder="1"/>
    <xf numFmtId="0" fontId="1" fillId="0" borderId="0" xfId="0" applyFont="1"/>
    <xf numFmtId="0" fontId="2" fillId="0" borderId="0" xfId="0" applyFont="1"/>
    <xf numFmtId="0" fontId="3" fillId="0" borderId="0" xfId="0" applyFont="1"/>
    <xf numFmtId="0" fontId="4" fillId="0" borderId="0" xfId="0" applyFont="1"/>
    <xf numFmtId="164" fontId="1" fillId="3" borderId="8" xfId="0" applyNumberFormat="1" applyFont="1" applyFill="1" applyBorder="1" applyAlignment="1">
      <alignment horizontal="center"/>
    </xf>
    <xf numFmtId="0" fontId="0" fillId="3" borderId="4" xfId="0" applyFill="1" applyBorder="1" applyAlignment="1">
      <alignment horizontal="center"/>
    </xf>
    <xf numFmtId="0" fontId="5" fillId="0" borderId="0" xfId="0" applyFont="1" applyFill="1" applyBorder="1" applyAlignment="1">
      <alignment vertical="center" wrapText="1"/>
    </xf>
    <xf numFmtId="0" fontId="5" fillId="0" borderId="0" xfId="0" applyFont="1"/>
    <xf numFmtId="164" fontId="1" fillId="0" borderId="0" xfId="0" applyNumberFormat="1" applyFont="1"/>
    <xf numFmtId="164" fontId="0" fillId="0" borderId="0" xfId="0" applyNumberFormat="1"/>
    <xf numFmtId="0" fontId="0" fillId="0" borderId="0" xfId="0" applyAlignment="1">
      <alignment vertical="center"/>
    </xf>
    <xf numFmtId="0" fontId="0" fillId="0" borderId="0" xfId="0" applyAlignment="1">
      <alignment horizontal="center" vertical="center" wrapText="1"/>
    </xf>
    <xf numFmtId="0" fontId="0" fillId="0" borderId="0" xfId="0" applyAlignment="1">
      <alignment horizontal="center" vertical="center"/>
    </xf>
    <xf numFmtId="0" fontId="1" fillId="0" borderId="0" xfId="0" applyFont="1" applyAlignment="1">
      <alignment vertical="center"/>
    </xf>
    <xf numFmtId="0" fontId="0" fillId="0" borderId="0" xfId="0" applyAlignment="1">
      <alignment horizontal="left" vertical="center" indent="5"/>
    </xf>
    <xf numFmtId="0" fontId="0" fillId="4" borderId="5" xfId="0" applyFill="1" applyBorder="1" applyAlignment="1">
      <alignment vertical="center" wrapText="1"/>
    </xf>
    <xf numFmtId="0" fontId="0" fillId="3" borderId="6" xfId="0" applyFill="1" applyBorder="1" applyAlignment="1">
      <alignment horizontal="center" vertical="center"/>
    </xf>
    <xf numFmtId="0" fontId="0" fillId="4" borderId="7" xfId="0" applyFill="1" applyBorder="1" applyAlignment="1">
      <alignment vertical="center" wrapText="1"/>
    </xf>
    <xf numFmtId="0" fontId="0" fillId="3" borderId="8" xfId="0" applyFill="1" applyBorder="1" applyAlignment="1">
      <alignment horizontal="center" vertical="center"/>
    </xf>
    <xf numFmtId="0" fontId="0" fillId="4" borderId="3" xfId="0" applyFill="1" applyBorder="1" applyAlignment="1">
      <alignment vertical="center" wrapText="1"/>
    </xf>
    <xf numFmtId="164" fontId="1" fillId="3" borderId="4" xfId="0" applyNumberFormat="1" applyFont="1" applyFill="1" applyBorder="1" applyAlignment="1">
      <alignment horizontal="center" vertical="center"/>
    </xf>
    <xf numFmtId="164" fontId="1" fillId="3" borderId="8" xfId="0" applyNumberFormat="1" applyFont="1" applyFill="1" applyBorder="1" applyAlignment="1">
      <alignment horizontal="center" vertical="center"/>
    </xf>
    <xf numFmtId="0" fontId="5" fillId="0" borderId="0" xfId="0" applyFont="1" applyAlignment="1">
      <alignment vertical="center"/>
    </xf>
    <xf numFmtId="0" fontId="0" fillId="0" borderId="1" xfId="0" applyBorder="1" applyAlignment="1">
      <alignment horizontal="center" vertical="center" wrapText="1"/>
    </xf>
    <xf numFmtId="0" fontId="0" fillId="0" borderId="10" xfId="0" applyBorder="1" applyAlignment="1">
      <alignment horizontal="center" vertical="center" wrapText="1"/>
    </xf>
    <xf numFmtId="0" fontId="0" fillId="0" borderId="2" xfId="0" applyBorder="1" applyAlignment="1">
      <alignment horizontal="center" vertical="center" wrapText="1"/>
    </xf>
    <xf numFmtId="0" fontId="7" fillId="0" borderId="9" xfId="0" applyFont="1" applyBorder="1" applyAlignment="1">
      <alignment horizontal="center" vertical="center" wrapText="1"/>
    </xf>
    <xf numFmtId="0" fontId="8" fillId="0" borderId="9" xfId="0" applyFont="1" applyBorder="1" applyAlignment="1">
      <alignment horizontal="center" vertical="center" wrapText="1"/>
    </xf>
    <xf numFmtId="0" fontId="11" fillId="0" borderId="0" xfId="0" applyFont="1"/>
    <xf numFmtId="0" fontId="6" fillId="2" borderId="4" xfId="0" applyFont="1" applyFill="1" applyBorder="1" applyAlignment="1" applyProtection="1">
      <alignment horizontal="center"/>
      <protection locked="0"/>
    </xf>
    <xf numFmtId="164" fontId="6" fillId="2" borderId="6" xfId="0" applyNumberFormat="1" applyFont="1" applyFill="1" applyBorder="1" applyAlignment="1" applyProtection="1">
      <alignment horizontal="center"/>
      <protection locked="0"/>
    </xf>
    <xf numFmtId="0" fontId="6" fillId="2" borderId="6" xfId="0" applyFont="1" applyFill="1" applyBorder="1" applyAlignment="1" applyProtection="1">
      <alignment horizontal="center"/>
      <protection locked="0"/>
    </xf>
    <xf numFmtId="164" fontId="6" fillId="2" borderId="8" xfId="0" applyNumberFormat="1" applyFont="1" applyFill="1" applyBorder="1" applyAlignment="1" applyProtection="1">
      <alignment horizontal="center"/>
      <protection locked="0"/>
    </xf>
    <xf numFmtId="0" fontId="6" fillId="5" borderId="4" xfId="0" applyFont="1" applyFill="1" applyBorder="1" applyAlignment="1" applyProtection="1">
      <alignment horizontal="center" vertical="center" wrapText="1"/>
      <protection locked="0"/>
    </xf>
    <xf numFmtId="164" fontId="6" fillId="2" borderId="6" xfId="0" applyNumberFormat="1" applyFont="1" applyFill="1" applyBorder="1" applyAlignment="1" applyProtection="1">
      <alignment horizontal="center" vertical="center"/>
      <protection locked="0"/>
    </xf>
    <xf numFmtId="0" fontId="6" fillId="5" borderId="6" xfId="0" applyFont="1" applyFill="1" applyBorder="1" applyAlignment="1" applyProtection="1">
      <alignment horizontal="center" vertical="center" wrapText="1"/>
      <protection locked="0"/>
    </xf>
    <xf numFmtId="0" fontId="6" fillId="5" borderId="6" xfId="0" applyFont="1" applyFill="1" applyBorder="1" applyAlignment="1" applyProtection="1">
      <alignment horizontal="center" vertical="center"/>
      <protection locked="0"/>
    </xf>
    <xf numFmtId="0" fontId="1" fillId="0" borderId="0" xfId="0" applyFont="1" applyAlignment="1">
      <alignment horizontal="center" vertical="center" wrapText="1"/>
    </xf>
    <xf numFmtId="0" fontId="0" fillId="0" borderId="0" xfId="0" applyAlignment="1">
      <alignment horizontal="center" vertical="center" wrapText="1"/>
    </xf>
    <xf numFmtId="0" fontId="1" fillId="0" borderId="0" xfId="0" applyFont="1" applyAlignment="1">
      <alignment horizontal="center"/>
    </xf>
    <xf numFmtId="0" fontId="1" fillId="0" borderId="0" xfId="0" applyFont="1" applyAlignment="1">
      <alignment horizontal="center" vertical="center"/>
    </xf>
  </cellXfs>
  <cellStyles count="1">
    <cellStyle name="Normal" xfId="0" builtinId="0"/>
  </cellStyles>
  <dxfs count="7">
    <dxf>
      <numFmt numFmtId="164" formatCode="0.0"/>
    </dxf>
    <dxf>
      <numFmt numFmtId="164" formatCode="0.0"/>
    </dxf>
    <dxf>
      <numFmt numFmtId="164" formatCode="0.0"/>
    </dxf>
    <dxf>
      <numFmt numFmtId="164" formatCode="0.0"/>
    </dxf>
    <dxf>
      <font>
        <b/>
        <i val="0"/>
        <strike val="0"/>
        <condense val="0"/>
        <extend val="0"/>
        <outline val="0"/>
        <shadow val="0"/>
        <u val="none"/>
        <vertAlign val="baseline"/>
        <sz val="11"/>
        <color theme="1"/>
        <name val="Calibri"/>
        <scheme val="minor"/>
      </font>
      <numFmt numFmtId="164" formatCode="0.0"/>
    </dxf>
    <dxf>
      <numFmt numFmtId="164" formatCode="0.0"/>
    </dxf>
    <dxf>
      <font>
        <b val="0"/>
        <i/>
        <strike val="0"/>
        <condense val="0"/>
        <extend val="0"/>
        <outline val="0"/>
        <shadow val="0"/>
        <u val="none"/>
        <vertAlign val="baseline"/>
        <sz val="11"/>
        <color theme="0"/>
        <name val="Calibri"/>
        <scheme val="minor"/>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D3:AI104" totalsRowShown="0" headerRowDxfId="6">
  <autoFilter ref="AD3:AI104"/>
  <tableColumns count="6">
    <tableColumn id="1" name="Protien" dataDxfId="5"/>
    <tableColumn id="2" name="Fat" dataDxfId="4"/>
    <tableColumn id="3" name="Grass ME" dataDxfId="3"/>
    <tableColumn id="4" name="Silage ME" dataDxfId="2"/>
    <tableColumn id="5" name="Silage DM%" dataDxfId="1"/>
    <tableColumn id="6" name="Conc ME" data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tabSelected="1" zoomScaleNormal="100" workbookViewId="0">
      <selection activeCell="M1" sqref="M1"/>
    </sheetView>
  </sheetViews>
  <sheetFormatPr defaultRowHeight="15" x14ac:dyDescent="0.25"/>
  <cols>
    <col min="2" max="2" width="45.5703125" bestFit="1" customWidth="1"/>
    <col min="3" max="3" width="27.42578125" customWidth="1"/>
  </cols>
  <sheetData>
    <row r="1" spans="1:11" ht="78.75" customHeight="1" x14ac:dyDescent="0.25">
      <c r="A1" s="44" t="s">
        <v>14</v>
      </c>
      <c r="B1" s="44"/>
      <c r="C1" s="44"/>
      <c r="D1" s="44"/>
      <c r="E1" s="44"/>
      <c r="F1" s="44"/>
      <c r="G1" s="44"/>
      <c r="H1" s="44"/>
      <c r="I1" s="44"/>
      <c r="J1" s="44"/>
      <c r="K1" s="44"/>
    </row>
    <row r="2" spans="1:11" ht="49.5" customHeight="1" x14ac:dyDescent="0.25">
      <c r="A2" s="44" t="s">
        <v>15</v>
      </c>
      <c r="B2" s="44"/>
      <c r="C2" s="44"/>
      <c r="D2" s="44"/>
      <c r="E2" s="44"/>
      <c r="F2" s="44"/>
      <c r="G2" s="44"/>
      <c r="H2" s="44"/>
      <c r="I2" s="44"/>
      <c r="J2" s="44"/>
      <c r="K2" s="44"/>
    </row>
    <row r="3" spans="1:11" ht="30.75" thickBot="1" x14ac:dyDescent="0.4">
      <c r="B3" s="13" t="s">
        <v>7</v>
      </c>
      <c r="C3" s="17" t="s">
        <v>16</v>
      </c>
    </row>
    <row r="4" spans="1:11" x14ac:dyDescent="0.25">
      <c r="B4" s="1" t="s">
        <v>0</v>
      </c>
      <c r="C4" s="35">
        <v>15</v>
      </c>
    </row>
    <row r="5" spans="1:11" x14ac:dyDescent="0.25">
      <c r="B5" s="2" t="s">
        <v>1</v>
      </c>
      <c r="C5" s="36">
        <v>11.5</v>
      </c>
    </row>
    <row r="6" spans="1:11" x14ac:dyDescent="0.25">
      <c r="B6" s="2" t="s">
        <v>2</v>
      </c>
      <c r="C6" s="37">
        <v>600</v>
      </c>
    </row>
    <row r="7" spans="1:11" x14ac:dyDescent="0.25">
      <c r="B7" s="2" t="s">
        <v>3</v>
      </c>
      <c r="C7" s="36">
        <v>4</v>
      </c>
    </row>
    <row r="8" spans="1:11" ht="15.75" thickBot="1" x14ac:dyDescent="0.3">
      <c r="B8" s="3" t="s">
        <v>4</v>
      </c>
      <c r="C8" s="38">
        <v>3.3</v>
      </c>
    </row>
    <row r="9" spans="1:11" x14ac:dyDescent="0.25">
      <c r="B9" s="7"/>
    </row>
    <row r="10" spans="1:11" ht="21.75" thickBot="1" x14ac:dyDescent="0.3">
      <c r="B10" s="12" t="s">
        <v>6</v>
      </c>
    </row>
    <row r="11" spans="1:11" x14ac:dyDescent="0.25">
      <c r="B11" s="4" t="s">
        <v>5</v>
      </c>
      <c r="C11" s="11">
        <f>VLOOKUP(C8, 'Lookup tables'!B4:Z24, HLOOKUP('Value of Grass Calculator'!C7, 'Lookup tables'!C2:AB3, 2, FALSE), FALSE)</f>
        <v>5.3</v>
      </c>
    </row>
    <row r="12" spans="1:11" ht="15.75" thickBot="1" x14ac:dyDescent="0.3">
      <c r="B12" s="5" t="s">
        <v>8</v>
      </c>
      <c r="C12" s="10">
        <f>((C4*C5)-C6*0.1+10)/C11</f>
        <v>23.113207547169811</v>
      </c>
    </row>
    <row r="14" spans="1:11" ht="21" x14ac:dyDescent="0.35">
      <c r="A14" s="13" t="s">
        <v>28</v>
      </c>
    </row>
    <row r="15" spans="1:11" ht="60.75" customHeight="1" thickBot="1" x14ac:dyDescent="0.3">
      <c r="A15" s="43" t="s">
        <v>17</v>
      </c>
      <c r="B15" s="43"/>
      <c r="C15" s="43"/>
      <c r="D15" s="43"/>
      <c r="E15" s="43"/>
      <c r="F15" s="43"/>
      <c r="G15" s="43"/>
      <c r="H15" s="43"/>
      <c r="I15" s="43"/>
      <c r="J15" s="43"/>
      <c r="K15" s="43"/>
    </row>
    <row r="16" spans="1:11" ht="30.75" thickBot="1" x14ac:dyDescent="0.3">
      <c r="B16" s="29" t="s">
        <v>18</v>
      </c>
      <c r="C16" s="30" t="s">
        <v>19</v>
      </c>
    </row>
    <row r="17" spans="1:11" ht="15.75" thickBot="1" x14ac:dyDescent="0.3">
      <c r="B17" s="31" t="s">
        <v>20</v>
      </c>
      <c r="C17" s="32">
        <v>15</v>
      </c>
    </row>
    <row r="18" spans="1:11" ht="15.75" thickBot="1" x14ac:dyDescent="0.3">
      <c r="B18" s="31" t="s">
        <v>21</v>
      </c>
      <c r="C18" s="32">
        <v>16</v>
      </c>
    </row>
    <row r="19" spans="1:11" ht="15.75" thickBot="1" x14ac:dyDescent="0.3">
      <c r="B19" s="31" t="s">
        <v>22</v>
      </c>
      <c r="C19" s="32">
        <v>16</v>
      </c>
    </row>
    <row r="20" spans="1:11" ht="15.75" thickBot="1" x14ac:dyDescent="0.3">
      <c r="B20" s="31" t="s">
        <v>23</v>
      </c>
      <c r="C20" s="32">
        <v>15</v>
      </c>
    </row>
    <row r="21" spans="1:11" ht="15.75" thickBot="1" x14ac:dyDescent="0.3">
      <c r="B21" s="31" t="s">
        <v>24</v>
      </c>
      <c r="C21" s="32">
        <v>15</v>
      </c>
    </row>
    <row r="22" spans="1:11" ht="15.75" thickBot="1" x14ac:dyDescent="0.3">
      <c r="B22" s="31" t="s">
        <v>25</v>
      </c>
      <c r="C22" s="32">
        <v>13.5</v>
      </c>
    </row>
    <row r="23" spans="1:11" ht="15.75" thickBot="1" x14ac:dyDescent="0.3">
      <c r="B23" s="31" t="s">
        <v>26</v>
      </c>
      <c r="C23" s="32">
        <v>12</v>
      </c>
    </row>
    <row r="24" spans="1:11" ht="15.75" thickBot="1" x14ac:dyDescent="0.3">
      <c r="B24" s="31" t="s">
        <v>27</v>
      </c>
      <c r="C24" s="32">
        <v>10.5</v>
      </c>
    </row>
    <row r="25" spans="1:11" x14ac:dyDescent="0.25">
      <c r="B25" s="16"/>
    </row>
    <row r="26" spans="1:11" x14ac:dyDescent="0.25">
      <c r="A26" s="16" t="s">
        <v>29</v>
      </c>
    </row>
    <row r="27" spans="1:11" x14ac:dyDescent="0.25">
      <c r="A27" s="20" t="s">
        <v>30</v>
      </c>
    </row>
    <row r="28" spans="1:11" x14ac:dyDescent="0.25">
      <c r="A28" s="20" t="s">
        <v>31</v>
      </c>
    </row>
    <row r="30" spans="1:11" ht="54.75" customHeight="1" x14ac:dyDescent="0.25">
      <c r="A30" s="44" t="s">
        <v>34</v>
      </c>
      <c r="B30" s="44"/>
      <c r="C30" s="44"/>
      <c r="D30" s="44"/>
      <c r="E30" s="44"/>
      <c r="F30" s="44"/>
      <c r="G30" s="44"/>
      <c r="H30" s="44"/>
      <c r="I30" s="44"/>
      <c r="J30" s="44"/>
      <c r="K30" s="44"/>
    </row>
    <row r="31" spans="1:11" ht="49.5" customHeight="1" x14ac:dyDescent="0.25">
      <c r="A31" s="43" t="s">
        <v>32</v>
      </c>
      <c r="B31" s="43"/>
      <c r="C31" s="43"/>
      <c r="D31" s="43"/>
      <c r="E31" s="43"/>
      <c r="F31" s="43"/>
      <c r="G31" s="43"/>
      <c r="H31" s="43"/>
      <c r="I31" s="43"/>
      <c r="J31" s="43"/>
      <c r="K31" s="43"/>
    </row>
    <row r="32" spans="1:11" ht="72.75" customHeight="1" x14ac:dyDescent="0.25">
      <c r="A32" s="43" t="s">
        <v>33</v>
      </c>
      <c r="B32" s="43"/>
      <c r="C32" s="43"/>
      <c r="D32" s="43"/>
      <c r="E32" s="43"/>
      <c r="F32" s="43"/>
      <c r="G32" s="43"/>
      <c r="H32" s="43"/>
      <c r="I32" s="43"/>
      <c r="J32" s="43"/>
      <c r="K32" s="43"/>
    </row>
  </sheetData>
  <sheetProtection password="8E96" sheet="1" objects="1" scenarios="1"/>
  <mergeCells count="6">
    <mergeCell ref="A31:K31"/>
    <mergeCell ref="A32:K32"/>
    <mergeCell ref="A1:K1"/>
    <mergeCell ref="A2:K2"/>
    <mergeCell ref="A15:K15"/>
    <mergeCell ref="A30:K30"/>
  </mergeCells>
  <pageMargins left="0.7" right="0.7" top="0.75" bottom="0.75" header="0.3" footer="0.3"/>
  <pageSetup paperSize="9" orientation="portrait" r:id="rId1"/>
  <headerFooter>
    <oddFooter>&amp;L&amp;"-,Italic"&amp;8&amp;F &amp;A &amp;D&amp;R&amp;"-,Italic"&amp;8&amp;P/&amp;N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'Lookup tables'!$AD$4:$AD$24</xm:f>
          </x14:formula1>
          <xm:sqref>C8</xm:sqref>
        </x14:dataValidation>
        <x14:dataValidation type="list" allowBlank="1" showInputMessage="1" showErrorMessage="1">
          <x14:formula1>
            <xm:f>'Lookup tables'!$AE$4:$AE$29</xm:f>
          </x14:formula1>
          <xm:sqref>C7</xm:sqref>
        </x14:dataValidation>
        <x14:dataValidation type="list" allowBlank="1" showInputMessage="1" showErrorMessage="1">
          <x14:formula1>
            <xm:f>'Lookup tables'!$AF$4:$AF$64</xm:f>
          </x14:formula1>
          <xm:sqref>C5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zoomScaleNormal="100" workbookViewId="0">
      <selection activeCell="C9" sqref="C9"/>
    </sheetView>
  </sheetViews>
  <sheetFormatPr defaultRowHeight="15" x14ac:dyDescent="0.25"/>
  <cols>
    <col min="2" max="2" width="40.42578125" customWidth="1"/>
    <col min="3" max="3" width="17.7109375" style="18" customWidth="1"/>
  </cols>
  <sheetData>
    <row r="1" spans="1:11" ht="90.75" customHeight="1" x14ac:dyDescent="0.25">
      <c r="A1" s="44" t="s">
        <v>56</v>
      </c>
      <c r="B1" s="44"/>
      <c r="C1" s="44"/>
      <c r="D1" s="44"/>
      <c r="E1" s="44"/>
      <c r="F1" s="44"/>
      <c r="G1" s="44"/>
      <c r="H1" s="44"/>
      <c r="I1" s="44"/>
      <c r="J1" s="44"/>
      <c r="K1" s="44"/>
    </row>
    <row r="2" spans="1:11" ht="65.25" customHeight="1" x14ac:dyDescent="0.25">
      <c r="A2" s="44" t="s">
        <v>57</v>
      </c>
      <c r="B2" s="44"/>
      <c r="C2" s="44"/>
      <c r="D2" s="44"/>
      <c r="E2" s="44"/>
      <c r="F2" s="44"/>
      <c r="G2" s="44"/>
      <c r="H2" s="44"/>
      <c r="I2" s="44"/>
      <c r="J2" s="44"/>
      <c r="K2" s="44"/>
    </row>
    <row r="4" spans="1:11" ht="21" x14ac:dyDescent="0.25">
      <c r="A4" s="28" t="s">
        <v>35</v>
      </c>
    </row>
    <row r="5" spans="1:11" ht="15.75" thickBot="1" x14ac:dyDescent="0.3"/>
    <row r="6" spans="1:11" x14ac:dyDescent="0.25">
      <c r="B6" s="1" t="s">
        <v>36</v>
      </c>
      <c r="C6" s="39">
        <v>25</v>
      </c>
    </row>
    <row r="7" spans="1:11" x14ac:dyDescent="0.25">
      <c r="B7" s="2" t="s">
        <v>37</v>
      </c>
      <c r="C7" s="40">
        <v>4</v>
      </c>
    </row>
    <row r="8" spans="1:11" x14ac:dyDescent="0.25">
      <c r="B8" s="2" t="s">
        <v>38</v>
      </c>
      <c r="C8" s="40">
        <v>3.3</v>
      </c>
    </row>
    <row r="9" spans="1:11" x14ac:dyDescent="0.25">
      <c r="B9" s="21" t="s">
        <v>39</v>
      </c>
      <c r="C9" s="22">
        <f>VLOOKUP(C8, 'Lookup tables'!B4:Z24, HLOOKUP(C7, 'Lookup tables'!C2:AB3, 2, FALSE), FALSE)</f>
        <v>5.3</v>
      </c>
    </row>
    <row r="10" spans="1:11" x14ac:dyDescent="0.25">
      <c r="B10" s="21" t="s">
        <v>40</v>
      </c>
      <c r="C10" s="22">
        <f>C6*C9</f>
        <v>132.5</v>
      </c>
    </row>
    <row r="11" spans="1:11" x14ac:dyDescent="0.25">
      <c r="B11" s="2" t="s">
        <v>2</v>
      </c>
      <c r="C11" s="41">
        <v>600</v>
      </c>
    </row>
    <row r="12" spans="1:11" x14ac:dyDescent="0.25">
      <c r="B12" s="21" t="s">
        <v>41</v>
      </c>
      <c r="C12" s="22">
        <f>((C11*0.1)+10)</f>
        <v>70</v>
      </c>
    </row>
    <row r="13" spans="1:11" ht="15.75" thickBot="1" x14ac:dyDescent="0.3">
      <c r="B13" s="23" t="s">
        <v>42</v>
      </c>
      <c r="C13" s="24">
        <f>C10+C12</f>
        <v>202.5</v>
      </c>
    </row>
    <row r="16" spans="1:11" ht="21" x14ac:dyDescent="0.25">
      <c r="A16" s="28" t="s">
        <v>43</v>
      </c>
    </row>
    <row r="17" spans="1:3" ht="15.75" thickBot="1" x14ac:dyDescent="0.3"/>
    <row r="18" spans="1:3" x14ac:dyDescent="0.25">
      <c r="B18" s="1" t="s">
        <v>44</v>
      </c>
      <c r="C18" s="39">
        <v>4</v>
      </c>
    </row>
    <row r="19" spans="1:3" x14ac:dyDescent="0.25">
      <c r="B19" s="2" t="s">
        <v>45</v>
      </c>
      <c r="C19" s="41">
        <v>11.5</v>
      </c>
    </row>
    <row r="20" spans="1:3" ht="30" x14ac:dyDescent="0.25">
      <c r="B20" s="21" t="s">
        <v>46</v>
      </c>
      <c r="C20" s="22">
        <f>C18*0.875*C19</f>
        <v>40.25</v>
      </c>
    </row>
    <row r="21" spans="1:3" x14ac:dyDescent="0.25">
      <c r="B21" s="2" t="s">
        <v>51</v>
      </c>
      <c r="C21" s="41">
        <v>8</v>
      </c>
    </row>
    <row r="22" spans="1:3" x14ac:dyDescent="0.25">
      <c r="B22" s="2" t="s">
        <v>47</v>
      </c>
      <c r="C22" s="41">
        <v>30</v>
      </c>
    </row>
    <row r="23" spans="1:3" x14ac:dyDescent="0.25">
      <c r="B23" s="2" t="s">
        <v>48</v>
      </c>
      <c r="C23" s="41">
        <v>11</v>
      </c>
    </row>
    <row r="24" spans="1:3" x14ac:dyDescent="0.25">
      <c r="B24" s="21" t="s">
        <v>49</v>
      </c>
      <c r="C24" s="22">
        <f>C21*(C22/100)*C23</f>
        <v>26.4</v>
      </c>
    </row>
    <row r="25" spans="1:3" ht="30.75" thickBot="1" x14ac:dyDescent="0.3">
      <c r="B25" s="23" t="s">
        <v>50</v>
      </c>
      <c r="C25" s="24">
        <f>C20+C24</f>
        <v>66.650000000000006</v>
      </c>
    </row>
    <row r="27" spans="1:3" ht="21" x14ac:dyDescent="0.35">
      <c r="A27" s="13" t="s">
        <v>52</v>
      </c>
    </row>
    <row r="28" spans="1:3" ht="15.75" thickBot="1" x14ac:dyDescent="0.3"/>
    <row r="29" spans="1:3" x14ac:dyDescent="0.25">
      <c r="B29" s="25" t="s">
        <v>53</v>
      </c>
      <c r="C29" s="26">
        <f>(C13-C25-C12)/C9</f>
        <v>12.424528301886792</v>
      </c>
    </row>
    <row r="30" spans="1:3" x14ac:dyDescent="0.25">
      <c r="B30" s="2" t="s">
        <v>54</v>
      </c>
      <c r="C30" s="42">
        <v>11.7</v>
      </c>
    </row>
    <row r="31" spans="1:3" ht="15.75" thickBot="1" x14ac:dyDescent="0.3">
      <c r="B31" s="23" t="s">
        <v>55</v>
      </c>
      <c r="C31" s="27">
        <f>(C13-C25)/C30</f>
        <v>11.611111111111111</v>
      </c>
    </row>
    <row r="33" spans="1:11" ht="21" x14ac:dyDescent="0.35">
      <c r="A33" s="13" t="s">
        <v>63</v>
      </c>
    </row>
    <row r="35" spans="1:11" ht="45.75" customHeight="1" x14ac:dyDescent="0.25">
      <c r="A35" s="43" t="s">
        <v>32</v>
      </c>
      <c r="B35" s="43"/>
      <c r="C35" s="43"/>
      <c r="D35" s="43"/>
      <c r="E35" s="43"/>
      <c r="F35" s="43"/>
      <c r="G35" s="43"/>
      <c r="H35" s="43"/>
      <c r="I35" s="43"/>
      <c r="J35" s="43"/>
      <c r="K35" s="43"/>
    </row>
    <row r="36" spans="1:11" ht="38.25" customHeight="1" x14ac:dyDescent="0.25">
      <c r="A36" s="43" t="s">
        <v>58</v>
      </c>
      <c r="B36" s="43"/>
      <c r="C36" s="43"/>
      <c r="D36" s="43"/>
      <c r="E36" s="43"/>
      <c r="F36" s="43"/>
      <c r="G36" s="43"/>
      <c r="H36" s="43"/>
      <c r="I36" s="43"/>
      <c r="J36" s="43"/>
      <c r="K36" s="43"/>
    </row>
    <row r="37" spans="1:11" ht="48" customHeight="1" x14ac:dyDescent="0.25">
      <c r="A37" s="43" t="s">
        <v>59</v>
      </c>
      <c r="B37" s="43"/>
      <c r="C37" s="43"/>
      <c r="D37" s="43"/>
      <c r="E37" s="43"/>
      <c r="F37" s="43"/>
      <c r="G37" s="43"/>
      <c r="H37" s="43"/>
      <c r="I37" s="43"/>
      <c r="J37" s="43"/>
      <c r="K37" s="43"/>
    </row>
    <row r="38" spans="1:11" ht="21.75" customHeight="1" x14ac:dyDescent="0.25">
      <c r="A38" s="43" t="s">
        <v>60</v>
      </c>
      <c r="B38" s="43"/>
      <c r="C38" s="43"/>
      <c r="D38" s="43"/>
      <c r="E38" s="43"/>
      <c r="F38" s="43"/>
      <c r="G38" s="43"/>
      <c r="H38" s="43"/>
      <c r="I38" s="43"/>
      <c r="J38" s="43"/>
      <c r="K38" s="43"/>
    </row>
    <row r="39" spans="1:11" ht="89.25" customHeight="1" x14ac:dyDescent="0.25">
      <c r="A39" s="43" t="s">
        <v>61</v>
      </c>
      <c r="B39" s="43"/>
      <c r="C39" s="43"/>
      <c r="D39" s="43"/>
      <c r="E39" s="43"/>
      <c r="F39" s="43"/>
      <c r="G39" s="43"/>
      <c r="H39" s="43"/>
      <c r="I39" s="43"/>
      <c r="J39" s="43"/>
      <c r="K39" s="43"/>
    </row>
    <row r="40" spans="1:11" x14ac:dyDescent="0.25">
      <c r="A40" s="19"/>
    </row>
    <row r="41" spans="1:11" ht="52.5" customHeight="1" x14ac:dyDescent="0.25">
      <c r="A41" s="44" t="s">
        <v>34</v>
      </c>
      <c r="B41" s="44"/>
      <c r="C41" s="44"/>
      <c r="D41" s="44"/>
      <c r="E41" s="44"/>
      <c r="F41" s="44"/>
      <c r="G41" s="44"/>
      <c r="H41" s="44"/>
      <c r="I41" s="44"/>
      <c r="J41" s="44"/>
      <c r="K41" s="44"/>
    </row>
    <row r="42" spans="1:11" ht="54.75" customHeight="1" thickBot="1" x14ac:dyDescent="0.3">
      <c r="A42" s="43" t="s">
        <v>62</v>
      </c>
      <c r="B42" s="43"/>
      <c r="C42" s="43"/>
      <c r="D42" s="43"/>
      <c r="E42" s="43"/>
      <c r="F42" s="43"/>
      <c r="G42" s="43"/>
      <c r="H42" s="43"/>
      <c r="I42" s="43"/>
      <c r="J42" s="43"/>
      <c r="K42" s="43"/>
    </row>
    <row r="43" spans="1:11" ht="30.75" thickBot="1" x14ac:dyDescent="0.3">
      <c r="B43" s="29" t="s">
        <v>18</v>
      </c>
      <c r="C43" s="30" t="s">
        <v>19</v>
      </c>
    </row>
    <row r="44" spans="1:11" ht="15.75" thickBot="1" x14ac:dyDescent="0.3">
      <c r="B44" s="31" t="s">
        <v>20</v>
      </c>
      <c r="C44" s="32">
        <v>15</v>
      </c>
    </row>
    <row r="45" spans="1:11" ht="15.75" thickBot="1" x14ac:dyDescent="0.3">
      <c r="B45" s="31" t="s">
        <v>21</v>
      </c>
      <c r="C45" s="32">
        <v>16</v>
      </c>
    </row>
    <row r="46" spans="1:11" ht="15.75" thickBot="1" x14ac:dyDescent="0.3">
      <c r="B46" s="31" t="s">
        <v>22</v>
      </c>
      <c r="C46" s="32">
        <v>16</v>
      </c>
    </row>
    <row r="47" spans="1:11" ht="15.75" thickBot="1" x14ac:dyDescent="0.3">
      <c r="B47" s="31" t="s">
        <v>23</v>
      </c>
      <c r="C47" s="32">
        <v>15</v>
      </c>
    </row>
    <row r="48" spans="1:11" ht="15.75" thickBot="1" x14ac:dyDescent="0.3">
      <c r="B48" s="31" t="s">
        <v>24</v>
      </c>
      <c r="C48" s="32">
        <v>15</v>
      </c>
    </row>
    <row r="49" spans="1:3" ht="15.75" thickBot="1" x14ac:dyDescent="0.3">
      <c r="B49" s="31" t="s">
        <v>25</v>
      </c>
      <c r="C49" s="32">
        <v>13.5</v>
      </c>
    </row>
    <row r="50" spans="1:3" ht="15.75" thickBot="1" x14ac:dyDescent="0.3">
      <c r="B50" s="31" t="s">
        <v>26</v>
      </c>
      <c r="C50" s="32">
        <v>12</v>
      </c>
    </row>
    <row r="51" spans="1:3" ht="15.75" thickBot="1" x14ac:dyDescent="0.3">
      <c r="B51" s="31" t="s">
        <v>27</v>
      </c>
      <c r="C51" s="33">
        <v>10.5</v>
      </c>
    </row>
    <row r="52" spans="1:3" x14ac:dyDescent="0.25">
      <c r="A52" s="16"/>
    </row>
    <row r="53" spans="1:3" x14ac:dyDescent="0.25">
      <c r="A53" s="16" t="s">
        <v>29</v>
      </c>
    </row>
    <row r="54" spans="1:3" x14ac:dyDescent="0.25">
      <c r="A54" s="20" t="s">
        <v>30</v>
      </c>
    </row>
    <row r="55" spans="1:3" x14ac:dyDescent="0.25">
      <c r="A55" s="16"/>
    </row>
    <row r="56" spans="1:3" x14ac:dyDescent="0.25">
      <c r="A56" s="19"/>
    </row>
  </sheetData>
  <sheetProtection password="8E96" sheet="1" objects="1" scenarios="1"/>
  <mergeCells count="9">
    <mergeCell ref="A39:K39"/>
    <mergeCell ref="A41:K41"/>
    <mergeCell ref="A42:K42"/>
    <mergeCell ref="A1:K1"/>
    <mergeCell ref="A2:K2"/>
    <mergeCell ref="A35:K35"/>
    <mergeCell ref="A36:K36"/>
    <mergeCell ref="A37:K37"/>
    <mergeCell ref="A38:K38"/>
  </mergeCells>
  <pageMargins left="0.7" right="0.7" top="0.75" bottom="0.75" header="0.3" footer="0.3"/>
  <pageSetup paperSize="9" orientation="portrait" r:id="rId1"/>
  <headerFooter>
    <oddFooter>&amp;L&amp;"-,Italic"&amp;8&amp;F &amp;A &amp;D&amp;R&amp;"-,Italic"&amp;8&amp;P/&amp;N</oddFooter>
  </headerFooter>
  <extLst>
    <ext xmlns:x14="http://schemas.microsoft.com/office/spreadsheetml/2009/9/main" uri="{CCE6A557-97BC-4b89-ADB6-D9C93CAAB3DF}">
      <x14:dataValidations xmlns:xm="http://schemas.microsoft.com/office/excel/2006/main" count="6">
        <x14:dataValidation type="list" allowBlank="1" showInputMessage="1" showErrorMessage="1">
          <x14:formula1>
            <xm:f>'Lookup tables'!$AE$4:$AE$29</xm:f>
          </x14:formula1>
          <xm:sqref>C7</xm:sqref>
        </x14:dataValidation>
        <x14:dataValidation type="list" allowBlank="1" showInputMessage="1" showErrorMessage="1">
          <x14:formula1>
            <xm:f>'Lookup tables'!$AD$4:$AD$24</xm:f>
          </x14:formula1>
          <xm:sqref>C8</xm:sqref>
        </x14:dataValidation>
        <x14:dataValidation type="list" allowBlank="1" showInputMessage="1" showErrorMessage="1">
          <x14:formula1>
            <xm:f>'Lookup tables'!$AI$4:$AI$94</xm:f>
          </x14:formula1>
          <xm:sqref>C19</xm:sqref>
        </x14:dataValidation>
        <x14:dataValidation type="list" allowBlank="1" showInputMessage="1" showErrorMessage="1">
          <x14:formula1>
            <xm:f>'Lookup tables'!$AH$4:$AH$89</xm:f>
          </x14:formula1>
          <xm:sqref>C22</xm:sqref>
        </x14:dataValidation>
        <x14:dataValidation type="list" allowBlank="1" showInputMessage="1" showErrorMessage="1">
          <x14:formula1>
            <xm:f>'Lookup tables'!$AG$4:$AG$104</xm:f>
          </x14:formula1>
          <xm:sqref>C23</xm:sqref>
        </x14:dataValidation>
        <x14:dataValidation type="list" allowBlank="1" showInputMessage="1" showErrorMessage="1">
          <x14:formula1>
            <xm:f>'Lookup tables'!$AF$4:$AF$64</xm:f>
          </x14:formula1>
          <xm:sqref>C30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4"/>
  <sheetViews>
    <sheetView topLeftCell="P51" zoomScaleNormal="100" workbookViewId="0">
      <selection activeCell="X61" sqref="X61"/>
    </sheetView>
  </sheetViews>
  <sheetFormatPr defaultRowHeight="15" x14ac:dyDescent="0.25"/>
  <cols>
    <col min="30" max="30" width="9.85546875" customWidth="1"/>
  </cols>
  <sheetData>
    <row r="1" spans="1:35" x14ac:dyDescent="0.25">
      <c r="B1" s="6"/>
      <c r="C1" s="45" t="s">
        <v>9</v>
      </c>
      <c r="D1" s="45"/>
      <c r="E1" s="45"/>
      <c r="F1" s="45"/>
      <c r="G1" s="45"/>
      <c r="H1" s="45"/>
      <c r="I1" s="45"/>
      <c r="J1" s="45"/>
      <c r="K1" s="45"/>
      <c r="L1" s="45"/>
      <c r="M1" s="45"/>
      <c r="N1" s="45"/>
      <c r="O1" s="45"/>
      <c r="P1" s="45"/>
      <c r="Q1" s="45"/>
      <c r="R1" s="45"/>
      <c r="S1" s="45"/>
      <c r="T1" s="45"/>
      <c r="U1" s="45"/>
      <c r="V1" s="45"/>
      <c r="W1" s="45"/>
      <c r="X1" s="45"/>
      <c r="Y1" s="45"/>
      <c r="Z1" s="45"/>
      <c r="AA1" s="45"/>
      <c r="AB1" s="45"/>
    </row>
    <row r="2" spans="1:35" x14ac:dyDescent="0.25">
      <c r="A2" s="6"/>
      <c r="B2" s="6"/>
      <c r="C2" s="6">
        <v>3.5</v>
      </c>
      <c r="D2" s="6">
        <v>3.6</v>
      </c>
      <c r="E2" s="6">
        <v>3.7</v>
      </c>
      <c r="F2" s="6">
        <v>3.8</v>
      </c>
      <c r="G2" s="6">
        <v>3.9</v>
      </c>
      <c r="H2" s="6">
        <v>4</v>
      </c>
      <c r="I2" s="6">
        <v>4.0999999999999996</v>
      </c>
      <c r="J2" s="6">
        <v>4.2</v>
      </c>
      <c r="K2" s="6">
        <v>4.3</v>
      </c>
      <c r="L2" s="6">
        <v>4.4000000000000004</v>
      </c>
      <c r="M2" s="6">
        <v>4.5</v>
      </c>
      <c r="N2" s="6">
        <v>4.5999999999999996</v>
      </c>
      <c r="O2" s="6">
        <v>4.7</v>
      </c>
      <c r="P2" s="6">
        <v>4.8</v>
      </c>
      <c r="Q2" s="6">
        <v>4.9000000000000004</v>
      </c>
      <c r="R2" s="6">
        <v>5</v>
      </c>
      <c r="S2" s="6">
        <v>5.0999999999999996</v>
      </c>
      <c r="T2" s="6">
        <v>5.2</v>
      </c>
      <c r="U2" s="6">
        <v>5.3</v>
      </c>
      <c r="V2" s="6">
        <v>5.4</v>
      </c>
      <c r="W2" s="6">
        <v>5.5</v>
      </c>
      <c r="X2" s="6">
        <v>5.6</v>
      </c>
      <c r="Y2" s="6">
        <v>5.7</v>
      </c>
      <c r="Z2" s="6">
        <v>5.8</v>
      </c>
      <c r="AA2" s="6">
        <v>5.9</v>
      </c>
      <c r="AB2" s="6">
        <v>6</v>
      </c>
    </row>
    <row r="3" spans="1:35" s="9" customFormat="1" x14ac:dyDescent="0.25">
      <c r="A3" s="8"/>
      <c r="B3" s="8" t="s">
        <v>11</v>
      </c>
      <c r="C3" s="8">
        <v>1</v>
      </c>
      <c r="D3" s="8">
        <v>2</v>
      </c>
      <c r="E3" s="8">
        <v>3</v>
      </c>
      <c r="F3" s="8">
        <v>4</v>
      </c>
      <c r="G3" s="8">
        <v>5</v>
      </c>
      <c r="H3" s="8">
        <v>6</v>
      </c>
      <c r="I3" s="8">
        <v>7</v>
      </c>
      <c r="J3" s="8">
        <v>8</v>
      </c>
      <c r="K3" s="8">
        <v>9</v>
      </c>
      <c r="L3" s="8">
        <v>10</v>
      </c>
      <c r="M3" s="8">
        <v>11</v>
      </c>
      <c r="N3" s="8">
        <v>12</v>
      </c>
      <c r="O3" s="8">
        <v>13</v>
      </c>
      <c r="P3" s="8">
        <v>14</v>
      </c>
      <c r="Q3" s="8">
        <v>15</v>
      </c>
      <c r="R3" s="8">
        <v>16</v>
      </c>
      <c r="S3" s="8">
        <v>17</v>
      </c>
      <c r="T3" s="8">
        <v>18</v>
      </c>
      <c r="U3" s="8">
        <v>19</v>
      </c>
      <c r="V3" s="8">
        <v>20</v>
      </c>
      <c r="W3" s="8">
        <v>21</v>
      </c>
      <c r="X3" s="8">
        <v>22</v>
      </c>
      <c r="Y3" s="8">
        <v>23</v>
      </c>
      <c r="Z3" s="8">
        <v>24</v>
      </c>
      <c r="AA3" s="8">
        <v>25</v>
      </c>
      <c r="AB3" s="8">
        <v>26</v>
      </c>
      <c r="AD3" s="34" t="s">
        <v>12</v>
      </c>
      <c r="AE3" s="34" t="s">
        <v>13</v>
      </c>
      <c r="AF3" s="34" t="s">
        <v>64</v>
      </c>
      <c r="AG3" s="34" t="s">
        <v>65</v>
      </c>
      <c r="AH3" s="34" t="s">
        <v>66</v>
      </c>
      <c r="AI3" s="34" t="s">
        <v>67</v>
      </c>
    </row>
    <row r="4" spans="1:35" x14ac:dyDescent="0.25">
      <c r="A4" s="46" t="s">
        <v>10</v>
      </c>
      <c r="B4" s="6">
        <v>3</v>
      </c>
      <c r="C4">
        <v>4.9000000000000004</v>
      </c>
      <c r="D4">
        <v>5</v>
      </c>
      <c r="E4">
        <v>5</v>
      </c>
      <c r="F4">
        <v>5.0999999999999996</v>
      </c>
      <c r="G4">
        <v>5.2</v>
      </c>
      <c r="H4">
        <v>5.2</v>
      </c>
      <c r="I4">
        <v>5.3</v>
      </c>
      <c r="J4">
        <v>5.3</v>
      </c>
      <c r="K4">
        <v>5.4</v>
      </c>
      <c r="L4">
        <v>5.5</v>
      </c>
      <c r="M4">
        <v>5.5</v>
      </c>
      <c r="N4">
        <v>5.6</v>
      </c>
      <c r="O4">
        <v>5.7</v>
      </c>
      <c r="P4">
        <v>5.7</v>
      </c>
      <c r="Q4">
        <v>5.8</v>
      </c>
      <c r="R4">
        <v>5.9</v>
      </c>
      <c r="S4">
        <v>5.9</v>
      </c>
      <c r="T4">
        <v>6</v>
      </c>
      <c r="U4">
        <v>6</v>
      </c>
      <c r="V4">
        <v>6.1</v>
      </c>
      <c r="W4">
        <v>6.2</v>
      </c>
      <c r="X4">
        <v>6.2</v>
      </c>
      <c r="Y4">
        <v>6.3</v>
      </c>
      <c r="Z4">
        <v>6.4</v>
      </c>
      <c r="AA4">
        <v>6.4</v>
      </c>
      <c r="AB4">
        <v>6.5</v>
      </c>
      <c r="AD4" s="14">
        <v>3</v>
      </c>
      <c r="AE4" s="14">
        <v>3.5</v>
      </c>
      <c r="AF4" s="15">
        <v>8</v>
      </c>
      <c r="AG4" s="15">
        <v>5</v>
      </c>
      <c r="AH4" s="15">
        <v>10</v>
      </c>
      <c r="AI4" s="15">
        <v>7</v>
      </c>
    </row>
    <row r="5" spans="1:35" x14ac:dyDescent="0.25">
      <c r="A5" s="46"/>
      <c r="B5" s="6">
        <v>3.1</v>
      </c>
      <c r="C5">
        <v>4.9000000000000004</v>
      </c>
      <c r="D5">
        <v>5</v>
      </c>
      <c r="E5">
        <v>5.0999999999999996</v>
      </c>
      <c r="F5">
        <v>5.0999999999999996</v>
      </c>
      <c r="G5">
        <v>5.2</v>
      </c>
      <c r="H5">
        <v>5.2</v>
      </c>
      <c r="I5">
        <v>5.3</v>
      </c>
      <c r="J5" s="6">
        <v>5.4</v>
      </c>
      <c r="K5">
        <v>5.4</v>
      </c>
      <c r="L5">
        <v>5.5</v>
      </c>
      <c r="M5">
        <v>5.6</v>
      </c>
      <c r="N5">
        <v>5.6</v>
      </c>
      <c r="O5">
        <v>5.7</v>
      </c>
      <c r="P5">
        <v>5.8</v>
      </c>
      <c r="Q5">
        <v>5.8</v>
      </c>
      <c r="R5">
        <v>5.9</v>
      </c>
      <c r="S5">
        <v>6</v>
      </c>
      <c r="T5">
        <v>6</v>
      </c>
      <c r="U5">
        <v>6.1</v>
      </c>
      <c r="V5">
        <v>6.1</v>
      </c>
      <c r="W5">
        <v>6.2</v>
      </c>
      <c r="X5">
        <v>6.3</v>
      </c>
      <c r="Y5">
        <v>6.3</v>
      </c>
      <c r="Z5">
        <v>6.4</v>
      </c>
      <c r="AA5">
        <v>6.5</v>
      </c>
      <c r="AB5">
        <v>6.5</v>
      </c>
      <c r="AD5" s="14">
        <v>3.1</v>
      </c>
      <c r="AE5" s="14">
        <v>3.6</v>
      </c>
      <c r="AF5" s="15">
        <v>8.1</v>
      </c>
      <c r="AG5" s="15">
        <v>5.0999999999999996</v>
      </c>
      <c r="AH5" s="15">
        <v>11</v>
      </c>
      <c r="AI5" s="15">
        <v>7.1</v>
      </c>
    </row>
    <row r="6" spans="1:35" x14ac:dyDescent="0.25">
      <c r="A6" s="46"/>
      <c r="B6" s="6">
        <v>3.2</v>
      </c>
      <c r="C6">
        <v>5</v>
      </c>
      <c r="D6">
        <v>5</v>
      </c>
      <c r="E6">
        <v>5.0999999999999996</v>
      </c>
      <c r="F6">
        <v>5.2</v>
      </c>
      <c r="G6">
        <v>5.2</v>
      </c>
      <c r="H6">
        <v>5.3</v>
      </c>
      <c r="I6">
        <v>5.3</v>
      </c>
      <c r="J6">
        <v>5.4</v>
      </c>
      <c r="K6">
        <v>5.5</v>
      </c>
      <c r="L6">
        <v>5.5</v>
      </c>
      <c r="M6">
        <v>5.6</v>
      </c>
      <c r="N6">
        <v>5.7</v>
      </c>
      <c r="O6">
        <v>5.7</v>
      </c>
      <c r="P6">
        <v>5.8</v>
      </c>
      <c r="Q6">
        <v>5.9</v>
      </c>
      <c r="R6">
        <v>5.9</v>
      </c>
      <c r="S6">
        <v>6</v>
      </c>
      <c r="T6">
        <v>6</v>
      </c>
      <c r="U6">
        <v>6.1</v>
      </c>
      <c r="V6">
        <v>6.2</v>
      </c>
      <c r="W6">
        <v>6.2</v>
      </c>
      <c r="X6">
        <v>6.3</v>
      </c>
      <c r="Y6">
        <v>6.4</v>
      </c>
      <c r="Z6">
        <v>6.4</v>
      </c>
      <c r="AA6">
        <v>6.5</v>
      </c>
      <c r="AB6">
        <v>6.6</v>
      </c>
      <c r="AD6" s="14">
        <v>3.2</v>
      </c>
      <c r="AE6" s="14">
        <v>3.7</v>
      </c>
      <c r="AF6" s="15">
        <v>8.1999999999999993</v>
      </c>
      <c r="AG6" s="15">
        <v>5.2</v>
      </c>
      <c r="AH6" s="15">
        <v>12</v>
      </c>
      <c r="AI6" s="15">
        <v>7.2</v>
      </c>
    </row>
    <row r="7" spans="1:35" x14ac:dyDescent="0.25">
      <c r="A7" s="46"/>
      <c r="B7" s="6">
        <v>3.3</v>
      </c>
      <c r="C7">
        <v>5</v>
      </c>
      <c r="D7">
        <v>5.0999999999999996</v>
      </c>
      <c r="E7">
        <v>5.0999999999999996</v>
      </c>
      <c r="F7">
        <v>5.2</v>
      </c>
      <c r="G7">
        <v>5.3</v>
      </c>
      <c r="H7">
        <v>5.3</v>
      </c>
      <c r="I7">
        <v>5.4</v>
      </c>
      <c r="J7">
        <v>5.4</v>
      </c>
      <c r="K7">
        <v>5.5</v>
      </c>
      <c r="L7">
        <v>5.6</v>
      </c>
      <c r="M7">
        <v>5.6</v>
      </c>
      <c r="N7">
        <v>5.7</v>
      </c>
      <c r="O7">
        <v>5.8</v>
      </c>
      <c r="P7">
        <v>5.8</v>
      </c>
      <c r="Q7">
        <v>5.9</v>
      </c>
      <c r="R7">
        <v>6</v>
      </c>
      <c r="S7">
        <v>6</v>
      </c>
      <c r="T7">
        <v>6.1</v>
      </c>
      <c r="U7">
        <v>6.1</v>
      </c>
      <c r="V7">
        <v>6.2</v>
      </c>
      <c r="W7">
        <v>6.3</v>
      </c>
      <c r="X7">
        <v>6.3</v>
      </c>
      <c r="Y7">
        <v>6.4</v>
      </c>
      <c r="Z7">
        <v>6.5</v>
      </c>
      <c r="AA7">
        <v>6.5</v>
      </c>
      <c r="AB7">
        <v>6.6</v>
      </c>
      <c r="AD7" s="14">
        <v>3.3</v>
      </c>
      <c r="AE7" s="14">
        <v>3.8</v>
      </c>
      <c r="AF7" s="15">
        <v>8.3000000000000007</v>
      </c>
      <c r="AG7" s="15">
        <v>5.3</v>
      </c>
      <c r="AH7" s="15">
        <v>13</v>
      </c>
      <c r="AI7" s="15">
        <v>7.3</v>
      </c>
    </row>
    <row r="8" spans="1:35" x14ac:dyDescent="0.25">
      <c r="A8" s="46"/>
      <c r="B8" s="6">
        <v>3.4</v>
      </c>
      <c r="C8">
        <v>5</v>
      </c>
      <c r="D8">
        <v>5.0999999999999996</v>
      </c>
      <c r="E8">
        <v>5.2</v>
      </c>
      <c r="F8">
        <v>5.2</v>
      </c>
      <c r="G8">
        <v>5.3</v>
      </c>
      <c r="H8">
        <v>5.4</v>
      </c>
      <c r="I8">
        <v>5.4</v>
      </c>
      <c r="J8">
        <v>5.5</v>
      </c>
      <c r="K8">
        <v>5.5</v>
      </c>
      <c r="L8">
        <v>5.6</v>
      </c>
      <c r="M8">
        <v>5.7</v>
      </c>
      <c r="N8">
        <v>5.7</v>
      </c>
      <c r="O8">
        <v>5.8</v>
      </c>
      <c r="P8">
        <v>5.9</v>
      </c>
      <c r="Q8">
        <v>5.9</v>
      </c>
      <c r="R8">
        <v>6</v>
      </c>
      <c r="S8">
        <v>6.1</v>
      </c>
      <c r="T8">
        <v>6.1</v>
      </c>
      <c r="U8">
        <v>6.2</v>
      </c>
      <c r="V8">
        <v>6.2</v>
      </c>
      <c r="W8">
        <v>6.3</v>
      </c>
      <c r="X8">
        <v>6.4</v>
      </c>
      <c r="Y8">
        <v>6.4</v>
      </c>
      <c r="Z8">
        <v>6.5</v>
      </c>
      <c r="AA8">
        <v>6.6</v>
      </c>
      <c r="AB8">
        <v>6.6</v>
      </c>
      <c r="AD8" s="14">
        <v>3.4</v>
      </c>
      <c r="AE8" s="14">
        <v>3.9</v>
      </c>
      <c r="AF8" s="15">
        <v>8.4</v>
      </c>
      <c r="AG8" s="15">
        <v>5.4</v>
      </c>
      <c r="AH8" s="15">
        <v>14</v>
      </c>
      <c r="AI8" s="15">
        <v>7.4</v>
      </c>
    </row>
    <row r="9" spans="1:35" x14ac:dyDescent="0.25">
      <c r="A9" s="46"/>
      <c r="B9" s="6">
        <v>3.5</v>
      </c>
      <c r="C9">
        <v>5.0999999999999996</v>
      </c>
      <c r="D9">
        <v>5.0999999999999996</v>
      </c>
      <c r="E9">
        <v>5.2</v>
      </c>
      <c r="F9">
        <v>5.3</v>
      </c>
      <c r="G9">
        <v>5.3</v>
      </c>
      <c r="H9">
        <v>5.4</v>
      </c>
      <c r="I9">
        <v>5.5</v>
      </c>
      <c r="J9">
        <v>5.5</v>
      </c>
      <c r="K9">
        <v>5.6</v>
      </c>
      <c r="L9">
        <v>5.6</v>
      </c>
      <c r="M9">
        <v>5.7</v>
      </c>
      <c r="N9">
        <v>5.8</v>
      </c>
      <c r="O9">
        <v>5.8</v>
      </c>
      <c r="P9">
        <v>5.9</v>
      </c>
      <c r="Q9">
        <v>6</v>
      </c>
      <c r="R9">
        <v>6</v>
      </c>
      <c r="S9">
        <v>6.1</v>
      </c>
      <c r="T9">
        <v>6.2</v>
      </c>
      <c r="U9">
        <v>6.2</v>
      </c>
      <c r="V9">
        <v>6.3</v>
      </c>
      <c r="W9">
        <v>6.3</v>
      </c>
      <c r="X9">
        <v>6.4</v>
      </c>
      <c r="Y9">
        <v>6.5</v>
      </c>
      <c r="Z9">
        <v>6.5</v>
      </c>
      <c r="AA9">
        <v>6.6</v>
      </c>
      <c r="AB9">
        <v>6.7</v>
      </c>
      <c r="AD9" s="14">
        <v>3.5</v>
      </c>
      <c r="AE9" s="14">
        <v>4</v>
      </c>
      <c r="AF9" s="15">
        <v>8.5</v>
      </c>
      <c r="AG9" s="15">
        <v>5.5</v>
      </c>
      <c r="AH9" s="15">
        <v>15</v>
      </c>
      <c r="AI9" s="15">
        <v>7.5</v>
      </c>
    </row>
    <row r="10" spans="1:35" x14ac:dyDescent="0.25">
      <c r="A10" s="46"/>
      <c r="B10" s="6">
        <v>3.6</v>
      </c>
      <c r="C10">
        <v>5.0999999999999996</v>
      </c>
      <c r="D10">
        <v>5.2</v>
      </c>
      <c r="E10">
        <v>5.2</v>
      </c>
      <c r="F10">
        <v>5.3</v>
      </c>
      <c r="G10">
        <v>5.4</v>
      </c>
      <c r="H10">
        <v>5.4</v>
      </c>
      <c r="I10">
        <v>5.5</v>
      </c>
      <c r="J10">
        <v>5.6</v>
      </c>
      <c r="K10">
        <v>5.6</v>
      </c>
      <c r="L10">
        <v>5.7</v>
      </c>
      <c r="M10">
        <v>5.7</v>
      </c>
      <c r="N10">
        <v>5.8</v>
      </c>
      <c r="O10">
        <v>5.9</v>
      </c>
      <c r="P10">
        <v>5.9</v>
      </c>
      <c r="Q10">
        <v>6</v>
      </c>
      <c r="R10">
        <v>6.1</v>
      </c>
      <c r="S10">
        <v>6.1</v>
      </c>
      <c r="T10">
        <v>6.2</v>
      </c>
      <c r="U10">
        <v>6.3</v>
      </c>
      <c r="V10">
        <v>6.3</v>
      </c>
      <c r="W10">
        <v>6.4</v>
      </c>
      <c r="X10">
        <v>6.4</v>
      </c>
      <c r="Y10">
        <v>6.5</v>
      </c>
      <c r="Z10">
        <v>6.6</v>
      </c>
      <c r="AA10">
        <v>6.6</v>
      </c>
      <c r="AB10">
        <v>6.7</v>
      </c>
      <c r="AD10" s="14">
        <v>3.6</v>
      </c>
      <c r="AE10" s="14">
        <v>4.0999999999999996</v>
      </c>
      <c r="AF10" s="15">
        <v>8.6</v>
      </c>
      <c r="AG10" s="15">
        <v>5.6</v>
      </c>
      <c r="AH10" s="15">
        <v>16</v>
      </c>
      <c r="AI10" s="15">
        <v>7.6</v>
      </c>
    </row>
    <row r="11" spans="1:35" x14ac:dyDescent="0.25">
      <c r="A11" s="46"/>
      <c r="B11" s="6">
        <v>3.7</v>
      </c>
      <c r="C11">
        <v>5.0999999999999996</v>
      </c>
      <c r="D11">
        <v>5.2</v>
      </c>
      <c r="E11">
        <v>5.3</v>
      </c>
      <c r="F11">
        <v>5.3</v>
      </c>
      <c r="G11">
        <v>5.4</v>
      </c>
      <c r="H11">
        <v>5.5</v>
      </c>
      <c r="I11">
        <v>5.5</v>
      </c>
      <c r="J11">
        <v>5.6</v>
      </c>
      <c r="K11">
        <v>5.7</v>
      </c>
      <c r="L11">
        <v>5.7</v>
      </c>
      <c r="M11">
        <v>5.8</v>
      </c>
      <c r="N11">
        <v>5.8</v>
      </c>
      <c r="O11">
        <v>5.9</v>
      </c>
      <c r="P11">
        <v>6</v>
      </c>
      <c r="Q11">
        <v>6</v>
      </c>
      <c r="R11">
        <v>6.1</v>
      </c>
      <c r="S11">
        <v>6.2</v>
      </c>
      <c r="T11">
        <v>6.2</v>
      </c>
      <c r="U11">
        <v>6.3</v>
      </c>
      <c r="V11">
        <v>6.4</v>
      </c>
      <c r="W11">
        <v>6.4</v>
      </c>
      <c r="X11">
        <v>6.5</v>
      </c>
      <c r="Y11">
        <v>6.5</v>
      </c>
      <c r="Z11">
        <v>6.6</v>
      </c>
      <c r="AA11">
        <v>6.7</v>
      </c>
      <c r="AB11">
        <v>6.7</v>
      </c>
      <c r="AD11" s="14">
        <v>3.7</v>
      </c>
      <c r="AE11" s="14">
        <v>4.2</v>
      </c>
      <c r="AF11" s="15">
        <v>8.6999999999999993</v>
      </c>
      <c r="AG11" s="15">
        <v>5.7</v>
      </c>
      <c r="AH11" s="15">
        <v>17</v>
      </c>
      <c r="AI11" s="15">
        <v>7.7</v>
      </c>
    </row>
    <row r="12" spans="1:35" x14ac:dyDescent="0.25">
      <c r="A12" s="46"/>
      <c r="B12" s="6">
        <v>3.8</v>
      </c>
      <c r="C12">
        <v>5.2</v>
      </c>
      <c r="D12">
        <v>5.2</v>
      </c>
      <c r="E12">
        <v>5.3</v>
      </c>
      <c r="F12">
        <v>5.4</v>
      </c>
      <c r="G12">
        <v>5.4</v>
      </c>
      <c r="H12">
        <v>5.5</v>
      </c>
      <c r="I12">
        <v>5.6</v>
      </c>
      <c r="J12">
        <v>5.6</v>
      </c>
      <c r="K12">
        <v>5.7</v>
      </c>
      <c r="L12">
        <v>5.8</v>
      </c>
      <c r="M12">
        <v>5.8</v>
      </c>
      <c r="N12">
        <v>5.9</v>
      </c>
      <c r="O12">
        <v>5.9</v>
      </c>
      <c r="P12">
        <v>6</v>
      </c>
      <c r="Q12">
        <v>6.1</v>
      </c>
      <c r="R12">
        <v>6.1</v>
      </c>
      <c r="S12">
        <v>6.2</v>
      </c>
      <c r="T12">
        <v>6.3</v>
      </c>
      <c r="U12">
        <v>6.3</v>
      </c>
      <c r="V12">
        <v>6.4</v>
      </c>
      <c r="W12">
        <v>6.5</v>
      </c>
      <c r="X12">
        <v>6.5</v>
      </c>
      <c r="Y12">
        <v>6.6</v>
      </c>
      <c r="Z12">
        <v>6.6</v>
      </c>
      <c r="AA12">
        <v>6.7</v>
      </c>
      <c r="AB12">
        <v>6.8</v>
      </c>
      <c r="AD12" s="14">
        <v>3.8</v>
      </c>
      <c r="AE12" s="14">
        <v>4.3</v>
      </c>
      <c r="AF12" s="15">
        <v>8.8000000000000007</v>
      </c>
      <c r="AG12" s="15">
        <v>5.8</v>
      </c>
      <c r="AH12" s="15">
        <v>18</v>
      </c>
      <c r="AI12" s="15">
        <v>7.8</v>
      </c>
    </row>
    <row r="13" spans="1:35" x14ac:dyDescent="0.25">
      <c r="A13" s="46"/>
      <c r="B13" s="6">
        <v>3.9</v>
      </c>
      <c r="C13">
        <v>5.2</v>
      </c>
      <c r="D13">
        <v>5.3</v>
      </c>
      <c r="E13">
        <v>5.3</v>
      </c>
      <c r="F13">
        <v>5.4</v>
      </c>
      <c r="G13">
        <v>5.5</v>
      </c>
      <c r="H13">
        <v>5.5</v>
      </c>
      <c r="I13">
        <v>5.6</v>
      </c>
      <c r="J13">
        <v>5.7</v>
      </c>
      <c r="K13">
        <v>5.7</v>
      </c>
      <c r="L13">
        <v>5.8</v>
      </c>
      <c r="M13">
        <v>5.9</v>
      </c>
      <c r="N13">
        <v>5.9</v>
      </c>
      <c r="O13">
        <v>6</v>
      </c>
      <c r="P13">
        <v>6</v>
      </c>
      <c r="Q13">
        <v>6.1</v>
      </c>
      <c r="R13">
        <v>6.2</v>
      </c>
      <c r="S13">
        <v>6.2</v>
      </c>
      <c r="T13">
        <v>6.3</v>
      </c>
      <c r="U13">
        <v>6.4</v>
      </c>
      <c r="V13">
        <v>6.4</v>
      </c>
      <c r="W13">
        <v>6.5</v>
      </c>
      <c r="X13">
        <v>6.6</v>
      </c>
      <c r="Y13">
        <v>6.6</v>
      </c>
      <c r="Z13">
        <v>6.7</v>
      </c>
      <c r="AA13">
        <v>6.7</v>
      </c>
      <c r="AB13">
        <v>6.8</v>
      </c>
      <c r="AD13" s="14">
        <v>3.9</v>
      </c>
      <c r="AE13" s="14">
        <v>4.4000000000000004</v>
      </c>
      <c r="AF13" s="15">
        <v>8.9</v>
      </c>
      <c r="AG13" s="15">
        <v>5.9</v>
      </c>
      <c r="AH13" s="15">
        <v>19</v>
      </c>
      <c r="AI13" s="15">
        <v>7.9</v>
      </c>
    </row>
    <row r="14" spans="1:35" x14ac:dyDescent="0.25">
      <c r="A14" s="46"/>
      <c r="B14" s="6">
        <v>4</v>
      </c>
      <c r="C14">
        <v>5.3</v>
      </c>
      <c r="D14">
        <v>5.3</v>
      </c>
      <c r="E14">
        <v>5.4</v>
      </c>
      <c r="F14">
        <v>5.4</v>
      </c>
      <c r="G14">
        <v>5.5</v>
      </c>
      <c r="H14">
        <v>5.6</v>
      </c>
      <c r="I14">
        <v>5.6</v>
      </c>
      <c r="J14">
        <v>5.7</v>
      </c>
      <c r="K14">
        <v>5.8</v>
      </c>
      <c r="L14">
        <v>5.8</v>
      </c>
      <c r="M14">
        <v>5.9</v>
      </c>
      <c r="N14">
        <v>6</v>
      </c>
      <c r="O14">
        <v>6</v>
      </c>
      <c r="P14">
        <v>6.1</v>
      </c>
      <c r="Q14">
        <v>6.1</v>
      </c>
      <c r="R14">
        <v>6.2</v>
      </c>
      <c r="S14">
        <v>6.3</v>
      </c>
      <c r="T14">
        <v>6.3</v>
      </c>
      <c r="U14">
        <v>6.4</v>
      </c>
      <c r="V14">
        <v>6.5</v>
      </c>
      <c r="W14">
        <v>6.5</v>
      </c>
      <c r="X14">
        <v>6.6</v>
      </c>
      <c r="Y14">
        <v>6.7</v>
      </c>
      <c r="Z14">
        <v>6.7</v>
      </c>
      <c r="AA14">
        <v>6.8</v>
      </c>
      <c r="AB14">
        <v>6.8</v>
      </c>
      <c r="AD14" s="14">
        <v>4</v>
      </c>
      <c r="AE14" s="14">
        <v>4.5</v>
      </c>
      <c r="AF14" s="15">
        <v>9</v>
      </c>
      <c r="AG14" s="15">
        <v>6</v>
      </c>
      <c r="AH14" s="15">
        <v>20</v>
      </c>
      <c r="AI14" s="15">
        <v>8</v>
      </c>
    </row>
    <row r="15" spans="1:35" x14ac:dyDescent="0.25">
      <c r="A15" s="46"/>
      <c r="B15" s="6">
        <v>4.0999999999999996</v>
      </c>
      <c r="C15">
        <v>5.3</v>
      </c>
      <c r="D15">
        <v>5.3</v>
      </c>
      <c r="E15">
        <v>5.4</v>
      </c>
      <c r="F15">
        <v>5.5</v>
      </c>
      <c r="G15">
        <v>5.5</v>
      </c>
      <c r="H15">
        <v>5.6</v>
      </c>
      <c r="I15">
        <v>5.7</v>
      </c>
      <c r="J15">
        <v>5.7</v>
      </c>
      <c r="K15">
        <v>5.8</v>
      </c>
      <c r="L15">
        <v>5.9</v>
      </c>
      <c r="M15">
        <v>5.9</v>
      </c>
      <c r="N15">
        <v>6</v>
      </c>
      <c r="O15">
        <v>6</v>
      </c>
      <c r="P15">
        <v>6.1</v>
      </c>
      <c r="Q15">
        <v>6.2</v>
      </c>
      <c r="R15">
        <v>6.2</v>
      </c>
      <c r="S15">
        <v>6.3</v>
      </c>
      <c r="T15">
        <v>6.4</v>
      </c>
      <c r="U15">
        <v>6.4</v>
      </c>
      <c r="V15">
        <v>6.5</v>
      </c>
      <c r="W15">
        <v>6.6</v>
      </c>
      <c r="X15">
        <v>6.6</v>
      </c>
      <c r="Y15">
        <v>6.7</v>
      </c>
      <c r="Z15">
        <v>6.7</v>
      </c>
      <c r="AA15">
        <v>6.8</v>
      </c>
      <c r="AB15">
        <v>6.9</v>
      </c>
      <c r="AD15" s="14">
        <v>4.0999999999999996</v>
      </c>
      <c r="AE15" s="14">
        <v>4.5999999999999996</v>
      </c>
      <c r="AF15" s="15">
        <v>9.1</v>
      </c>
      <c r="AG15" s="15">
        <v>6.1</v>
      </c>
      <c r="AH15" s="15">
        <v>21</v>
      </c>
      <c r="AI15" s="15">
        <v>8.1</v>
      </c>
    </row>
    <row r="16" spans="1:35" x14ac:dyDescent="0.25">
      <c r="A16" s="46"/>
      <c r="B16" s="6">
        <v>4.2</v>
      </c>
      <c r="C16">
        <v>5.3</v>
      </c>
      <c r="D16">
        <v>5.4</v>
      </c>
      <c r="E16">
        <v>5.4</v>
      </c>
      <c r="F16">
        <v>5.5</v>
      </c>
      <c r="G16">
        <v>5.6</v>
      </c>
      <c r="H16">
        <v>5.6</v>
      </c>
      <c r="I16">
        <v>5.7</v>
      </c>
      <c r="J16">
        <v>5.8</v>
      </c>
      <c r="K16">
        <v>5.8</v>
      </c>
      <c r="L16">
        <v>5.9</v>
      </c>
      <c r="M16">
        <v>6</v>
      </c>
      <c r="N16">
        <v>6</v>
      </c>
      <c r="O16">
        <v>6.1</v>
      </c>
      <c r="P16">
        <v>6.1</v>
      </c>
      <c r="Q16">
        <v>6.2</v>
      </c>
      <c r="R16">
        <v>6.3</v>
      </c>
      <c r="S16">
        <v>6.3</v>
      </c>
      <c r="T16">
        <v>6.4</v>
      </c>
      <c r="U16">
        <v>6.5</v>
      </c>
      <c r="V16">
        <v>6.5</v>
      </c>
      <c r="W16">
        <v>6.6</v>
      </c>
      <c r="X16">
        <v>6.7</v>
      </c>
      <c r="Y16">
        <v>6.7</v>
      </c>
      <c r="Z16">
        <v>6.8</v>
      </c>
      <c r="AA16">
        <v>6.8</v>
      </c>
      <c r="AB16">
        <v>6.9</v>
      </c>
      <c r="AD16" s="14">
        <v>4.2</v>
      </c>
      <c r="AE16" s="14">
        <v>4.7</v>
      </c>
      <c r="AF16" s="15">
        <v>9.1999999999999993</v>
      </c>
      <c r="AG16" s="15">
        <v>6.2</v>
      </c>
      <c r="AH16" s="15">
        <v>22</v>
      </c>
      <c r="AI16" s="15">
        <v>8.1999999999999993</v>
      </c>
    </row>
    <row r="17" spans="1:35" x14ac:dyDescent="0.25">
      <c r="A17" s="46"/>
      <c r="B17" s="6">
        <v>4.3</v>
      </c>
      <c r="C17">
        <v>5.4</v>
      </c>
      <c r="D17">
        <v>5.4</v>
      </c>
      <c r="E17">
        <v>5.5</v>
      </c>
      <c r="F17">
        <v>5.5</v>
      </c>
      <c r="G17">
        <v>5.6</v>
      </c>
      <c r="H17">
        <v>5.7</v>
      </c>
      <c r="I17">
        <v>5.7</v>
      </c>
      <c r="J17">
        <v>5.8</v>
      </c>
      <c r="K17">
        <v>5.9</v>
      </c>
      <c r="L17">
        <v>5.9</v>
      </c>
      <c r="M17">
        <v>6</v>
      </c>
      <c r="N17">
        <v>6.1</v>
      </c>
      <c r="O17">
        <v>6.1</v>
      </c>
      <c r="P17">
        <v>6.2</v>
      </c>
      <c r="Q17">
        <v>6.2</v>
      </c>
      <c r="R17">
        <v>6.3</v>
      </c>
      <c r="S17">
        <v>6.4</v>
      </c>
      <c r="T17">
        <v>6.4</v>
      </c>
      <c r="U17">
        <v>6.5</v>
      </c>
      <c r="V17">
        <v>6.6</v>
      </c>
      <c r="W17">
        <v>6.6</v>
      </c>
      <c r="X17">
        <v>6.7</v>
      </c>
      <c r="Y17">
        <v>6.8</v>
      </c>
      <c r="Z17">
        <v>6.8</v>
      </c>
      <c r="AA17">
        <v>6.9</v>
      </c>
      <c r="AB17">
        <v>6.9</v>
      </c>
      <c r="AD17" s="14">
        <v>4.3</v>
      </c>
      <c r="AE17" s="14">
        <v>4.8</v>
      </c>
      <c r="AF17" s="15">
        <v>9.3000000000000007</v>
      </c>
      <c r="AG17" s="15">
        <v>6.3</v>
      </c>
      <c r="AH17" s="15">
        <v>23</v>
      </c>
      <c r="AI17" s="15">
        <v>8.3000000000000007</v>
      </c>
    </row>
    <row r="18" spans="1:35" x14ac:dyDescent="0.25">
      <c r="A18" s="46"/>
      <c r="B18" s="6">
        <v>4.4000000000000004</v>
      </c>
      <c r="C18">
        <v>5.4</v>
      </c>
      <c r="D18">
        <v>5.5</v>
      </c>
      <c r="E18">
        <v>5.5</v>
      </c>
      <c r="F18">
        <v>5.6</v>
      </c>
      <c r="G18">
        <v>5.6</v>
      </c>
      <c r="H18">
        <v>5.7</v>
      </c>
      <c r="I18">
        <v>5.8</v>
      </c>
      <c r="J18">
        <v>5.8</v>
      </c>
      <c r="K18">
        <v>5.9</v>
      </c>
      <c r="L18">
        <v>6</v>
      </c>
      <c r="M18">
        <v>6</v>
      </c>
      <c r="N18">
        <v>6.1</v>
      </c>
      <c r="O18">
        <v>6.2</v>
      </c>
      <c r="P18">
        <v>6.2</v>
      </c>
      <c r="Q18">
        <v>6.3</v>
      </c>
      <c r="R18">
        <v>6.3</v>
      </c>
      <c r="S18">
        <v>6.4</v>
      </c>
      <c r="T18">
        <v>6.5</v>
      </c>
      <c r="U18">
        <v>6.5</v>
      </c>
      <c r="V18">
        <v>6.6</v>
      </c>
      <c r="W18">
        <v>6.7</v>
      </c>
      <c r="X18">
        <v>6.7</v>
      </c>
      <c r="Y18">
        <v>6.8</v>
      </c>
      <c r="Z18">
        <v>6.9</v>
      </c>
      <c r="AA18">
        <v>6.9</v>
      </c>
      <c r="AB18">
        <v>7</v>
      </c>
      <c r="AD18" s="14">
        <v>4.4000000000000004</v>
      </c>
      <c r="AE18" s="14">
        <v>4.9000000000000004</v>
      </c>
      <c r="AF18" s="15">
        <v>9.4</v>
      </c>
      <c r="AG18" s="15">
        <v>6.4</v>
      </c>
      <c r="AH18" s="15">
        <v>24</v>
      </c>
      <c r="AI18" s="15">
        <v>8.4</v>
      </c>
    </row>
    <row r="19" spans="1:35" x14ac:dyDescent="0.25">
      <c r="A19" s="46"/>
      <c r="B19" s="6">
        <v>4.5</v>
      </c>
      <c r="C19">
        <v>5.4</v>
      </c>
      <c r="D19">
        <v>5.5</v>
      </c>
      <c r="E19">
        <v>5.6</v>
      </c>
      <c r="F19">
        <v>5.6</v>
      </c>
      <c r="G19">
        <v>5.7</v>
      </c>
      <c r="H19">
        <v>5.7</v>
      </c>
      <c r="I19">
        <v>5.8</v>
      </c>
      <c r="J19">
        <v>5.9</v>
      </c>
      <c r="K19">
        <v>5.9</v>
      </c>
      <c r="L19">
        <v>6</v>
      </c>
      <c r="M19">
        <v>6.1</v>
      </c>
      <c r="N19">
        <v>6.1</v>
      </c>
      <c r="O19">
        <v>6.2</v>
      </c>
      <c r="P19">
        <v>6.3</v>
      </c>
      <c r="Q19">
        <v>6.3</v>
      </c>
      <c r="R19">
        <v>6.4</v>
      </c>
      <c r="S19">
        <v>6.4</v>
      </c>
      <c r="T19">
        <v>6.5</v>
      </c>
      <c r="U19">
        <v>6.6</v>
      </c>
      <c r="V19">
        <v>6.6</v>
      </c>
      <c r="W19">
        <v>6.7</v>
      </c>
      <c r="X19">
        <v>6.8</v>
      </c>
      <c r="Y19">
        <v>6.8</v>
      </c>
      <c r="Z19">
        <v>6.9</v>
      </c>
      <c r="AA19">
        <v>7</v>
      </c>
      <c r="AB19">
        <v>7</v>
      </c>
      <c r="AD19" s="14">
        <v>4.5</v>
      </c>
      <c r="AE19" s="14">
        <v>5</v>
      </c>
      <c r="AF19" s="15">
        <v>9.4999999999999893</v>
      </c>
      <c r="AG19" s="15">
        <v>6.4999999999999902</v>
      </c>
      <c r="AH19" s="15">
        <v>25</v>
      </c>
      <c r="AI19" s="15">
        <v>8.4999999999999893</v>
      </c>
    </row>
    <row r="20" spans="1:35" x14ac:dyDescent="0.25">
      <c r="A20" s="46"/>
      <c r="B20" s="6">
        <v>4.5999999999999996</v>
      </c>
      <c r="C20">
        <v>5.5</v>
      </c>
      <c r="D20">
        <v>5.5</v>
      </c>
      <c r="E20">
        <v>5.6</v>
      </c>
      <c r="F20">
        <v>5.7</v>
      </c>
      <c r="G20">
        <v>5.7</v>
      </c>
      <c r="H20">
        <v>5.8</v>
      </c>
      <c r="I20">
        <v>5.8</v>
      </c>
      <c r="J20">
        <v>5.9</v>
      </c>
      <c r="K20">
        <v>6</v>
      </c>
      <c r="L20">
        <v>6</v>
      </c>
      <c r="M20">
        <v>6.1</v>
      </c>
      <c r="N20">
        <v>6.2</v>
      </c>
      <c r="O20">
        <v>6.2</v>
      </c>
      <c r="P20">
        <v>6.3</v>
      </c>
      <c r="Q20">
        <v>6.4</v>
      </c>
      <c r="R20">
        <v>6.4</v>
      </c>
      <c r="S20">
        <v>6.5</v>
      </c>
      <c r="T20">
        <v>6.5</v>
      </c>
      <c r="U20">
        <v>6.6</v>
      </c>
      <c r="V20">
        <v>6.7</v>
      </c>
      <c r="W20">
        <v>6.7</v>
      </c>
      <c r="X20">
        <v>6.8</v>
      </c>
      <c r="Y20">
        <v>6.9</v>
      </c>
      <c r="Z20">
        <v>6.9</v>
      </c>
      <c r="AA20">
        <v>7</v>
      </c>
      <c r="AB20">
        <v>7.1</v>
      </c>
      <c r="AD20" s="14">
        <v>4.5999999999999996</v>
      </c>
      <c r="AE20" s="14">
        <v>5.0999999999999996</v>
      </c>
      <c r="AF20" s="15">
        <v>9.5999999999999908</v>
      </c>
      <c r="AG20" s="15">
        <v>6.5999999999999899</v>
      </c>
      <c r="AH20" s="15">
        <v>26</v>
      </c>
      <c r="AI20" s="15">
        <v>8.5999999999999908</v>
      </c>
    </row>
    <row r="21" spans="1:35" x14ac:dyDescent="0.25">
      <c r="A21" s="46"/>
      <c r="B21" s="6">
        <v>4.7</v>
      </c>
      <c r="C21">
        <v>5.5</v>
      </c>
      <c r="D21">
        <v>5.6</v>
      </c>
      <c r="E21">
        <v>5.6</v>
      </c>
      <c r="F21">
        <v>5.7</v>
      </c>
      <c r="G21">
        <v>5.8</v>
      </c>
      <c r="H21">
        <v>5.8</v>
      </c>
      <c r="I21">
        <v>5.9</v>
      </c>
      <c r="J21">
        <v>5.9</v>
      </c>
      <c r="K21">
        <v>6</v>
      </c>
      <c r="L21">
        <v>6.1</v>
      </c>
      <c r="M21">
        <v>6.1</v>
      </c>
      <c r="N21">
        <v>6.2</v>
      </c>
      <c r="O21">
        <v>6.3</v>
      </c>
      <c r="P21">
        <v>6.3</v>
      </c>
      <c r="Q21">
        <v>6.4</v>
      </c>
      <c r="R21">
        <v>6.5</v>
      </c>
      <c r="S21">
        <v>6.5</v>
      </c>
      <c r="T21">
        <v>6.6</v>
      </c>
      <c r="U21">
        <v>6.6</v>
      </c>
      <c r="V21">
        <v>6.7</v>
      </c>
      <c r="W21">
        <v>6.8</v>
      </c>
      <c r="X21">
        <v>6.8</v>
      </c>
      <c r="Y21">
        <v>6.9</v>
      </c>
      <c r="Z21">
        <v>7</v>
      </c>
      <c r="AA21">
        <v>7</v>
      </c>
      <c r="AB21">
        <v>7.1</v>
      </c>
      <c r="AD21" s="14">
        <v>4.7</v>
      </c>
      <c r="AE21" s="14">
        <v>5.2</v>
      </c>
      <c r="AF21" s="15">
        <v>9.6999999999999904</v>
      </c>
      <c r="AG21" s="15">
        <v>6.6999999999999904</v>
      </c>
      <c r="AH21" s="15">
        <v>27</v>
      </c>
      <c r="AI21" s="15">
        <v>8.6999999999999904</v>
      </c>
    </row>
    <row r="22" spans="1:35" x14ac:dyDescent="0.25">
      <c r="A22" s="46"/>
      <c r="B22" s="6">
        <v>4.8</v>
      </c>
      <c r="C22">
        <v>5.5</v>
      </c>
      <c r="D22">
        <v>5.6</v>
      </c>
      <c r="E22">
        <v>5.7</v>
      </c>
      <c r="F22">
        <v>5.7</v>
      </c>
      <c r="G22">
        <v>5.8</v>
      </c>
      <c r="H22">
        <v>5.9</v>
      </c>
      <c r="I22">
        <v>5.9</v>
      </c>
      <c r="J22">
        <v>6</v>
      </c>
      <c r="K22">
        <v>6</v>
      </c>
      <c r="L22">
        <v>6.1</v>
      </c>
      <c r="M22">
        <v>6.2</v>
      </c>
      <c r="N22">
        <v>6.2</v>
      </c>
      <c r="O22">
        <v>6.3</v>
      </c>
      <c r="P22">
        <v>6.4</v>
      </c>
      <c r="Q22">
        <v>6.4</v>
      </c>
      <c r="R22">
        <v>6.5</v>
      </c>
      <c r="S22">
        <v>6.6</v>
      </c>
      <c r="T22">
        <v>6.6</v>
      </c>
      <c r="U22">
        <v>6.7</v>
      </c>
      <c r="V22">
        <v>6.7</v>
      </c>
      <c r="W22">
        <v>6.8</v>
      </c>
      <c r="X22">
        <v>6.9</v>
      </c>
      <c r="Y22">
        <v>6.9</v>
      </c>
      <c r="Z22">
        <v>7</v>
      </c>
      <c r="AA22">
        <v>7.1</v>
      </c>
      <c r="AB22">
        <v>7.1</v>
      </c>
      <c r="AD22" s="14">
        <v>4.8</v>
      </c>
      <c r="AE22" s="14">
        <v>5.3</v>
      </c>
      <c r="AF22" s="15">
        <v>9.7999999999999901</v>
      </c>
      <c r="AG22" s="15">
        <v>6.7999999999999901</v>
      </c>
      <c r="AH22" s="15">
        <v>28</v>
      </c>
      <c r="AI22" s="15">
        <v>8.7999999999999901</v>
      </c>
    </row>
    <row r="23" spans="1:35" x14ac:dyDescent="0.25">
      <c r="A23" s="46"/>
      <c r="B23" s="6">
        <v>4.9000000000000004</v>
      </c>
      <c r="C23">
        <v>5.6</v>
      </c>
      <c r="D23">
        <v>5.6</v>
      </c>
      <c r="E23">
        <v>5.7</v>
      </c>
      <c r="F23">
        <v>5.8</v>
      </c>
      <c r="G23">
        <v>5.8</v>
      </c>
      <c r="H23">
        <v>5.9</v>
      </c>
      <c r="I23">
        <v>6</v>
      </c>
      <c r="J23">
        <v>6</v>
      </c>
      <c r="K23">
        <v>6.1</v>
      </c>
      <c r="L23">
        <v>6.1</v>
      </c>
      <c r="M23">
        <v>6.2</v>
      </c>
      <c r="N23">
        <v>6.3</v>
      </c>
      <c r="O23">
        <v>6.3</v>
      </c>
      <c r="P23">
        <v>6.4</v>
      </c>
      <c r="Q23">
        <v>6.5</v>
      </c>
      <c r="R23">
        <v>6.5</v>
      </c>
      <c r="S23">
        <v>6.6</v>
      </c>
      <c r="T23">
        <v>6.7</v>
      </c>
      <c r="U23">
        <v>6.7</v>
      </c>
      <c r="V23">
        <v>6.8</v>
      </c>
      <c r="W23">
        <v>6.8</v>
      </c>
      <c r="X23">
        <v>6.9</v>
      </c>
      <c r="Y23">
        <v>7</v>
      </c>
      <c r="Z23">
        <v>7</v>
      </c>
      <c r="AA23">
        <v>7.1</v>
      </c>
      <c r="AB23">
        <v>7.2</v>
      </c>
      <c r="AD23" s="14">
        <v>4.9000000000000004</v>
      </c>
      <c r="AE23" s="14">
        <v>5.4</v>
      </c>
      <c r="AF23" s="15">
        <v>9.8999999999999897</v>
      </c>
      <c r="AG23" s="15">
        <v>6.8999999999999897</v>
      </c>
      <c r="AH23" s="15">
        <v>29</v>
      </c>
      <c r="AI23" s="15">
        <v>8.8999999999999897</v>
      </c>
    </row>
    <row r="24" spans="1:35" x14ac:dyDescent="0.25">
      <c r="A24" s="46"/>
      <c r="B24" s="6">
        <v>5</v>
      </c>
      <c r="C24">
        <v>5.6</v>
      </c>
      <c r="D24">
        <v>5.7</v>
      </c>
      <c r="E24">
        <v>5.7</v>
      </c>
      <c r="F24">
        <v>5.8</v>
      </c>
      <c r="G24">
        <v>5.9</v>
      </c>
      <c r="H24">
        <v>5.9</v>
      </c>
      <c r="I24">
        <v>6</v>
      </c>
      <c r="J24">
        <v>6</v>
      </c>
      <c r="K24">
        <v>6.1</v>
      </c>
      <c r="L24">
        <v>6.2</v>
      </c>
      <c r="M24">
        <v>6.2</v>
      </c>
      <c r="N24">
        <v>6.3</v>
      </c>
      <c r="O24">
        <v>6.4</v>
      </c>
      <c r="P24">
        <v>6.4</v>
      </c>
      <c r="Q24">
        <v>6.5</v>
      </c>
      <c r="R24">
        <v>6.6</v>
      </c>
      <c r="S24">
        <v>6.6</v>
      </c>
      <c r="T24">
        <v>6.7</v>
      </c>
      <c r="U24">
        <v>6.8</v>
      </c>
      <c r="V24">
        <v>6.8</v>
      </c>
      <c r="W24">
        <v>6.9</v>
      </c>
      <c r="X24">
        <v>6.9</v>
      </c>
      <c r="Y24">
        <v>7</v>
      </c>
      <c r="Z24">
        <v>7.1</v>
      </c>
      <c r="AA24">
        <v>7.1</v>
      </c>
      <c r="AB24">
        <v>7.2</v>
      </c>
      <c r="AD24" s="14">
        <v>5</v>
      </c>
      <c r="AE24" s="14">
        <v>5.5</v>
      </c>
      <c r="AF24" s="15">
        <v>9.9999999999999893</v>
      </c>
      <c r="AG24" s="15">
        <v>6.9999999999999902</v>
      </c>
      <c r="AH24" s="15">
        <v>30</v>
      </c>
      <c r="AI24" s="15">
        <v>8.9999999999999893</v>
      </c>
    </row>
    <row r="25" spans="1:35" x14ac:dyDescent="0.25">
      <c r="AD25" s="15"/>
      <c r="AE25" s="14">
        <v>5.6</v>
      </c>
      <c r="AF25" s="15">
        <v>10.1</v>
      </c>
      <c r="AG25" s="15">
        <v>7.0999999999999899</v>
      </c>
      <c r="AH25" s="15">
        <v>31</v>
      </c>
      <c r="AI25" s="15">
        <v>9.0999999999999908</v>
      </c>
    </row>
    <row r="26" spans="1:35" x14ac:dyDescent="0.25">
      <c r="AD26" s="15"/>
      <c r="AE26" s="14">
        <v>5.7</v>
      </c>
      <c r="AF26" s="15">
        <v>10.199999999999999</v>
      </c>
      <c r="AG26" s="15">
        <v>7.1999999999999904</v>
      </c>
      <c r="AH26" s="15">
        <v>32</v>
      </c>
      <c r="AI26" s="15">
        <v>9.1999999999999904</v>
      </c>
    </row>
    <row r="27" spans="1:35" x14ac:dyDescent="0.25">
      <c r="AD27" s="15"/>
      <c r="AE27" s="14">
        <v>5.8</v>
      </c>
      <c r="AF27" s="15">
        <v>10.3</v>
      </c>
      <c r="AG27" s="15">
        <v>7.2999999999999901</v>
      </c>
      <c r="AH27" s="15">
        <v>33</v>
      </c>
      <c r="AI27" s="15">
        <v>9.2999999999999901</v>
      </c>
    </row>
    <row r="28" spans="1:35" x14ac:dyDescent="0.25">
      <c r="AD28" s="15"/>
      <c r="AE28" s="14">
        <v>5.9</v>
      </c>
      <c r="AF28" s="15">
        <v>10.4</v>
      </c>
      <c r="AG28" s="15">
        <v>7.3999999999999897</v>
      </c>
      <c r="AH28" s="15">
        <v>34</v>
      </c>
      <c r="AI28" s="15">
        <v>9.3999999999999897</v>
      </c>
    </row>
    <row r="29" spans="1:35" x14ac:dyDescent="0.25">
      <c r="AE29" s="6">
        <v>6</v>
      </c>
      <c r="AF29" s="15">
        <v>10.5</v>
      </c>
      <c r="AG29" s="15">
        <v>7.4999999999999902</v>
      </c>
      <c r="AH29" s="15">
        <v>35</v>
      </c>
      <c r="AI29" s="15">
        <v>9.4999999999999893</v>
      </c>
    </row>
    <row r="30" spans="1:35" x14ac:dyDescent="0.25">
      <c r="AD30" s="15"/>
      <c r="AE30" s="14"/>
      <c r="AF30" s="15">
        <v>10.6</v>
      </c>
      <c r="AG30" s="15">
        <v>7.5999999999999899</v>
      </c>
      <c r="AH30" s="15">
        <v>36</v>
      </c>
      <c r="AI30" s="15">
        <v>9.5999999999999908</v>
      </c>
    </row>
    <row r="31" spans="1:35" x14ac:dyDescent="0.25">
      <c r="AD31" s="15"/>
      <c r="AE31" s="14"/>
      <c r="AF31" s="15">
        <v>10.7</v>
      </c>
      <c r="AG31" s="15">
        <v>7.6999999999999904</v>
      </c>
      <c r="AH31" s="15">
        <v>37</v>
      </c>
      <c r="AI31" s="15">
        <v>9.6999999999999904</v>
      </c>
    </row>
    <row r="32" spans="1:35" x14ac:dyDescent="0.25">
      <c r="AD32" s="15"/>
      <c r="AE32" s="14"/>
      <c r="AF32" s="15">
        <v>10.8</v>
      </c>
      <c r="AG32" s="15">
        <v>7.7999999999999901</v>
      </c>
      <c r="AH32" s="15">
        <v>38</v>
      </c>
      <c r="AI32" s="15">
        <v>9.7999999999999901</v>
      </c>
    </row>
    <row r="33" spans="30:35" x14ac:dyDescent="0.25">
      <c r="AD33" s="15"/>
      <c r="AE33" s="14"/>
      <c r="AF33" s="15">
        <v>10.9</v>
      </c>
      <c r="AG33" s="15">
        <v>7.8999999999999897</v>
      </c>
      <c r="AH33" s="15">
        <v>39</v>
      </c>
      <c r="AI33" s="15">
        <v>9.8999999999999897</v>
      </c>
    </row>
    <row r="34" spans="30:35" x14ac:dyDescent="0.25">
      <c r="AD34" s="15"/>
      <c r="AE34" s="14"/>
      <c r="AF34" s="15">
        <v>11</v>
      </c>
      <c r="AG34" s="15">
        <v>7.9999999999999902</v>
      </c>
      <c r="AH34" s="15">
        <v>40</v>
      </c>
      <c r="AI34" s="15">
        <v>9.9999999999999893</v>
      </c>
    </row>
    <row r="35" spans="30:35" x14ac:dyDescent="0.25">
      <c r="AD35" s="15"/>
      <c r="AE35" s="14"/>
      <c r="AF35" s="15">
        <v>11.1</v>
      </c>
      <c r="AG35" s="15">
        <v>8.0999999999999908</v>
      </c>
      <c r="AH35" s="15">
        <v>41</v>
      </c>
      <c r="AI35" s="15">
        <v>10.1</v>
      </c>
    </row>
    <row r="36" spans="30:35" x14ac:dyDescent="0.25">
      <c r="AD36" s="15"/>
      <c r="AE36" s="14"/>
      <c r="AF36" s="15">
        <v>11.2</v>
      </c>
      <c r="AG36" s="15">
        <v>8.1999999999999904</v>
      </c>
      <c r="AH36" s="15">
        <v>42</v>
      </c>
      <c r="AI36" s="15">
        <v>10.199999999999999</v>
      </c>
    </row>
    <row r="37" spans="30:35" x14ac:dyDescent="0.25">
      <c r="AD37" s="15"/>
      <c r="AE37" s="14"/>
      <c r="AF37" s="15">
        <v>11.3</v>
      </c>
      <c r="AG37" s="15">
        <v>8.2999999999999901</v>
      </c>
      <c r="AH37" s="15">
        <v>43</v>
      </c>
      <c r="AI37" s="15">
        <v>10.3</v>
      </c>
    </row>
    <row r="38" spans="30:35" x14ac:dyDescent="0.25">
      <c r="AD38" s="15"/>
      <c r="AE38" s="14"/>
      <c r="AF38" s="15">
        <v>11.4</v>
      </c>
      <c r="AG38" s="15">
        <v>8.3999999999999897</v>
      </c>
      <c r="AH38" s="15">
        <v>44</v>
      </c>
      <c r="AI38" s="15">
        <v>10.4</v>
      </c>
    </row>
    <row r="39" spans="30:35" x14ac:dyDescent="0.25">
      <c r="AD39" s="15"/>
      <c r="AE39" s="14"/>
      <c r="AF39" s="15">
        <v>11.5</v>
      </c>
      <c r="AG39" s="15">
        <v>8.4999999999999893</v>
      </c>
      <c r="AH39" s="15">
        <v>45</v>
      </c>
      <c r="AI39" s="15">
        <v>10.5</v>
      </c>
    </row>
    <row r="40" spans="30:35" x14ac:dyDescent="0.25">
      <c r="AD40" s="15"/>
      <c r="AE40" s="14"/>
      <c r="AF40" s="15">
        <v>11.6</v>
      </c>
      <c r="AG40" s="15">
        <v>8.5999999999999908</v>
      </c>
      <c r="AH40" s="15">
        <v>46</v>
      </c>
      <c r="AI40" s="15">
        <v>10.6</v>
      </c>
    </row>
    <row r="41" spans="30:35" x14ac:dyDescent="0.25">
      <c r="AD41" s="15"/>
      <c r="AE41" s="14"/>
      <c r="AF41" s="15">
        <v>11.7</v>
      </c>
      <c r="AG41" s="15">
        <v>8.6999999999999904</v>
      </c>
      <c r="AH41" s="15">
        <v>47</v>
      </c>
      <c r="AI41" s="15">
        <v>10.7</v>
      </c>
    </row>
    <row r="42" spans="30:35" x14ac:dyDescent="0.25">
      <c r="AD42" s="15"/>
      <c r="AE42" s="14"/>
      <c r="AF42" s="15">
        <v>11.8</v>
      </c>
      <c r="AG42" s="15">
        <v>8.7999999999999901</v>
      </c>
      <c r="AH42" s="15">
        <v>48</v>
      </c>
      <c r="AI42" s="15">
        <v>10.8</v>
      </c>
    </row>
    <row r="43" spans="30:35" x14ac:dyDescent="0.25">
      <c r="AD43" s="15"/>
      <c r="AE43" s="14"/>
      <c r="AF43" s="15">
        <v>11.9</v>
      </c>
      <c r="AG43" s="15">
        <v>8.8999999999999897</v>
      </c>
      <c r="AH43" s="15">
        <v>49</v>
      </c>
      <c r="AI43" s="15">
        <v>10.9</v>
      </c>
    </row>
    <row r="44" spans="30:35" x14ac:dyDescent="0.25">
      <c r="AD44" s="15"/>
      <c r="AE44" s="14"/>
      <c r="AF44" s="15">
        <v>12</v>
      </c>
      <c r="AG44" s="15">
        <v>8.9999999999999893</v>
      </c>
      <c r="AH44" s="15">
        <v>50</v>
      </c>
      <c r="AI44" s="15">
        <v>11</v>
      </c>
    </row>
    <row r="45" spans="30:35" x14ac:dyDescent="0.25">
      <c r="AD45" s="15"/>
      <c r="AE45" s="14"/>
      <c r="AF45" s="15">
        <v>12.1</v>
      </c>
      <c r="AG45" s="15">
        <v>9.0999999999999908</v>
      </c>
      <c r="AH45" s="15">
        <v>51</v>
      </c>
      <c r="AI45" s="15">
        <v>11.1</v>
      </c>
    </row>
    <row r="46" spans="30:35" x14ac:dyDescent="0.25">
      <c r="AD46" s="15"/>
      <c r="AE46" s="14"/>
      <c r="AF46" s="15">
        <v>12.2</v>
      </c>
      <c r="AG46" s="15">
        <v>9.1999999999999904</v>
      </c>
      <c r="AH46" s="15">
        <v>52</v>
      </c>
      <c r="AI46" s="15">
        <v>11.2</v>
      </c>
    </row>
    <row r="47" spans="30:35" x14ac:dyDescent="0.25">
      <c r="AD47" s="15"/>
      <c r="AE47" s="14"/>
      <c r="AF47" s="15">
        <v>12.3</v>
      </c>
      <c r="AG47" s="15">
        <v>9.2999999999999794</v>
      </c>
      <c r="AH47" s="15">
        <v>53</v>
      </c>
      <c r="AI47" s="15">
        <v>11.3</v>
      </c>
    </row>
    <row r="48" spans="30:35" x14ac:dyDescent="0.25">
      <c r="AD48" s="15"/>
      <c r="AE48" s="14"/>
      <c r="AF48" s="15">
        <v>12.4</v>
      </c>
      <c r="AG48" s="15">
        <v>9.3999999999999808</v>
      </c>
      <c r="AH48" s="15">
        <v>54</v>
      </c>
      <c r="AI48" s="15">
        <v>11.4</v>
      </c>
    </row>
    <row r="49" spans="30:35" x14ac:dyDescent="0.25">
      <c r="AD49" s="15"/>
      <c r="AE49" s="14"/>
      <c r="AF49" s="15">
        <v>12.5</v>
      </c>
      <c r="AG49" s="15">
        <v>9.4999999999999805</v>
      </c>
      <c r="AH49" s="15">
        <v>55</v>
      </c>
      <c r="AI49" s="15">
        <v>11.5</v>
      </c>
    </row>
    <row r="50" spans="30:35" x14ac:dyDescent="0.25">
      <c r="AD50" s="15"/>
      <c r="AE50" s="14"/>
      <c r="AF50" s="15">
        <v>12.6</v>
      </c>
      <c r="AG50" s="15">
        <v>9.5999999999999801</v>
      </c>
      <c r="AH50" s="15">
        <v>56</v>
      </c>
      <c r="AI50" s="15">
        <v>11.6</v>
      </c>
    </row>
    <row r="51" spans="30:35" x14ac:dyDescent="0.25">
      <c r="AD51" s="15"/>
      <c r="AE51" s="14"/>
      <c r="AF51" s="15">
        <v>12.7</v>
      </c>
      <c r="AG51" s="15">
        <v>9.6999999999999797</v>
      </c>
      <c r="AH51" s="15">
        <v>57</v>
      </c>
      <c r="AI51" s="15">
        <v>11.7</v>
      </c>
    </row>
    <row r="52" spans="30:35" x14ac:dyDescent="0.25">
      <c r="AD52" s="15"/>
      <c r="AE52" s="14"/>
      <c r="AF52" s="15">
        <v>12.8</v>
      </c>
      <c r="AG52" s="15">
        <v>9.7999999999999794</v>
      </c>
      <c r="AH52" s="15">
        <v>58</v>
      </c>
      <c r="AI52" s="15">
        <v>11.8</v>
      </c>
    </row>
    <row r="53" spans="30:35" x14ac:dyDescent="0.25">
      <c r="AD53" s="15"/>
      <c r="AE53" s="14"/>
      <c r="AF53" s="15">
        <v>12.9</v>
      </c>
      <c r="AG53" s="15">
        <v>9.8999999999999808</v>
      </c>
      <c r="AH53" s="15">
        <v>59</v>
      </c>
      <c r="AI53" s="15">
        <v>11.9</v>
      </c>
    </row>
    <row r="54" spans="30:35" x14ac:dyDescent="0.25">
      <c r="AD54" s="15"/>
      <c r="AE54" s="14"/>
      <c r="AF54" s="15">
        <v>13</v>
      </c>
      <c r="AG54" s="15">
        <v>9.9999999999999805</v>
      </c>
      <c r="AH54" s="15">
        <v>60</v>
      </c>
      <c r="AI54" s="15">
        <v>12</v>
      </c>
    </row>
    <row r="55" spans="30:35" x14ac:dyDescent="0.25">
      <c r="AD55" s="15"/>
      <c r="AE55" s="14"/>
      <c r="AF55" s="15">
        <v>13.1</v>
      </c>
      <c r="AG55" s="15">
        <v>10.1</v>
      </c>
      <c r="AH55" s="15">
        <v>61</v>
      </c>
      <c r="AI55" s="15">
        <v>12.1</v>
      </c>
    </row>
    <row r="56" spans="30:35" x14ac:dyDescent="0.25">
      <c r="AD56" s="15"/>
      <c r="AE56" s="14"/>
      <c r="AF56" s="15">
        <v>13.2</v>
      </c>
      <c r="AG56" s="15">
        <v>10.199999999999999</v>
      </c>
      <c r="AH56" s="15">
        <v>62</v>
      </c>
      <c r="AI56" s="15">
        <v>12.2</v>
      </c>
    </row>
    <row r="57" spans="30:35" x14ac:dyDescent="0.25">
      <c r="AD57" s="15"/>
      <c r="AE57" s="14"/>
      <c r="AF57" s="15">
        <v>13.3</v>
      </c>
      <c r="AG57" s="15">
        <v>10.3</v>
      </c>
      <c r="AH57" s="15">
        <v>63</v>
      </c>
      <c r="AI57" s="15">
        <v>12.3</v>
      </c>
    </row>
    <row r="58" spans="30:35" x14ac:dyDescent="0.25">
      <c r="AD58" s="15"/>
      <c r="AE58" s="14"/>
      <c r="AF58" s="15">
        <v>13.4</v>
      </c>
      <c r="AG58" s="15">
        <v>10.4</v>
      </c>
      <c r="AH58" s="15">
        <v>64</v>
      </c>
      <c r="AI58" s="15">
        <v>12.4</v>
      </c>
    </row>
    <row r="59" spans="30:35" x14ac:dyDescent="0.25">
      <c r="AD59" s="15"/>
      <c r="AE59" s="14"/>
      <c r="AF59" s="15">
        <v>13.5</v>
      </c>
      <c r="AG59" s="15">
        <v>10.5</v>
      </c>
      <c r="AH59" s="15">
        <v>65</v>
      </c>
      <c r="AI59" s="15">
        <v>12.5</v>
      </c>
    </row>
    <row r="60" spans="30:35" x14ac:dyDescent="0.25">
      <c r="AD60" s="15"/>
      <c r="AE60" s="14"/>
      <c r="AF60" s="15">
        <v>13.6</v>
      </c>
      <c r="AG60" s="15">
        <v>10.6</v>
      </c>
      <c r="AH60" s="15">
        <v>66</v>
      </c>
      <c r="AI60" s="15">
        <v>12.6</v>
      </c>
    </row>
    <row r="61" spans="30:35" x14ac:dyDescent="0.25">
      <c r="AD61" s="15"/>
      <c r="AE61" s="14"/>
      <c r="AF61" s="15">
        <v>13.7</v>
      </c>
      <c r="AG61" s="15">
        <v>10.7</v>
      </c>
      <c r="AH61" s="15">
        <v>67</v>
      </c>
      <c r="AI61" s="15">
        <v>12.7</v>
      </c>
    </row>
    <row r="62" spans="30:35" x14ac:dyDescent="0.25">
      <c r="AD62" s="15"/>
      <c r="AE62" s="14"/>
      <c r="AF62" s="15">
        <v>13.8</v>
      </c>
      <c r="AG62" s="15">
        <v>10.8</v>
      </c>
      <c r="AH62" s="15">
        <v>68</v>
      </c>
      <c r="AI62" s="15">
        <v>12.8</v>
      </c>
    </row>
    <row r="63" spans="30:35" x14ac:dyDescent="0.25">
      <c r="AD63" s="15"/>
      <c r="AE63" s="14"/>
      <c r="AF63" s="15">
        <v>13.9</v>
      </c>
      <c r="AG63" s="15">
        <v>10.9</v>
      </c>
      <c r="AH63" s="15">
        <v>69</v>
      </c>
      <c r="AI63" s="15">
        <v>12.9</v>
      </c>
    </row>
    <row r="64" spans="30:35" x14ac:dyDescent="0.25">
      <c r="AD64" s="15"/>
      <c r="AE64" s="14"/>
      <c r="AF64" s="15">
        <v>14</v>
      </c>
      <c r="AG64" s="15">
        <v>11</v>
      </c>
      <c r="AH64" s="15">
        <v>70</v>
      </c>
      <c r="AI64" s="15">
        <v>13</v>
      </c>
    </row>
    <row r="65" spans="30:35" x14ac:dyDescent="0.25">
      <c r="AD65" s="15"/>
      <c r="AE65" s="14"/>
      <c r="AF65" s="15"/>
      <c r="AG65" s="15">
        <v>11.1</v>
      </c>
      <c r="AH65" s="15">
        <v>71</v>
      </c>
      <c r="AI65" s="15">
        <v>13.1</v>
      </c>
    </row>
    <row r="66" spans="30:35" x14ac:dyDescent="0.25">
      <c r="AD66" s="15"/>
      <c r="AE66" s="14"/>
      <c r="AF66" s="15"/>
      <c r="AG66" s="15">
        <v>11.2</v>
      </c>
      <c r="AH66" s="15">
        <v>72</v>
      </c>
      <c r="AI66" s="15">
        <v>13.2</v>
      </c>
    </row>
    <row r="67" spans="30:35" x14ac:dyDescent="0.25">
      <c r="AD67" s="15"/>
      <c r="AE67" s="14"/>
      <c r="AF67" s="15"/>
      <c r="AG67" s="15">
        <v>11.3</v>
      </c>
      <c r="AH67" s="15">
        <v>73</v>
      </c>
      <c r="AI67" s="15">
        <v>13.3</v>
      </c>
    </row>
    <row r="68" spans="30:35" x14ac:dyDescent="0.25">
      <c r="AD68" s="15"/>
      <c r="AE68" s="14"/>
      <c r="AF68" s="15"/>
      <c r="AG68" s="15">
        <v>11.4</v>
      </c>
      <c r="AH68" s="15">
        <v>74</v>
      </c>
      <c r="AI68" s="15">
        <v>13.4</v>
      </c>
    </row>
    <row r="69" spans="30:35" x14ac:dyDescent="0.25">
      <c r="AD69" s="15"/>
      <c r="AE69" s="14"/>
      <c r="AF69" s="15"/>
      <c r="AG69" s="15">
        <v>11.5</v>
      </c>
      <c r="AH69" s="15">
        <v>75</v>
      </c>
      <c r="AI69" s="15">
        <v>13.5</v>
      </c>
    </row>
    <row r="70" spans="30:35" x14ac:dyDescent="0.25">
      <c r="AD70" s="15"/>
      <c r="AE70" s="14"/>
      <c r="AF70" s="15"/>
      <c r="AG70" s="15">
        <v>11.6</v>
      </c>
      <c r="AH70" s="15">
        <v>76</v>
      </c>
      <c r="AI70" s="15">
        <v>13.6</v>
      </c>
    </row>
    <row r="71" spans="30:35" x14ac:dyDescent="0.25">
      <c r="AD71" s="15"/>
      <c r="AE71" s="14"/>
      <c r="AF71" s="15"/>
      <c r="AG71" s="15">
        <v>11.7</v>
      </c>
      <c r="AH71" s="15">
        <v>77</v>
      </c>
      <c r="AI71" s="15">
        <v>13.7</v>
      </c>
    </row>
    <row r="72" spans="30:35" x14ac:dyDescent="0.25">
      <c r="AD72" s="15"/>
      <c r="AE72" s="14"/>
      <c r="AF72" s="15"/>
      <c r="AG72" s="15">
        <v>11.8</v>
      </c>
      <c r="AH72" s="15">
        <v>78</v>
      </c>
      <c r="AI72" s="15">
        <v>13.8</v>
      </c>
    </row>
    <row r="73" spans="30:35" x14ac:dyDescent="0.25">
      <c r="AD73" s="15"/>
      <c r="AE73" s="14"/>
      <c r="AF73" s="15"/>
      <c r="AG73" s="15">
        <v>11.9</v>
      </c>
      <c r="AH73" s="15">
        <v>79</v>
      </c>
      <c r="AI73" s="15">
        <v>13.9</v>
      </c>
    </row>
    <row r="74" spans="30:35" x14ac:dyDescent="0.25">
      <c r="AD74" s="15"/>
      <c r="AE74" s="14"/>
      <c r="AF74" s="15"/>
      <c r="AG74" s="15">
        <v>12</v>
      </c>
      <c r="AH74" s="15">
        <v>80</v>
      </c>
      <c r="AI74" s="15">
        <v>14</v>
      </c>
    </row>
    <row r="75" spans="30:35" x14ac:dyDescent="0.25">
      <c r="AD75" s="15"/>
      <c r="AE75" s="14"/>
      <c r="AF75" s="15"/>
      <c r="AG75" s="15">
        <v>12.1</v>
      </c>
      <c r="AH75" s="15">
        <v>81</v>
      </c>
      <c r="AI75" s="15">
        <v>14.1</v>
      </c>
    </row>
    <row r="76" spans="30:35" x14ac:dyDescent="0.25">
      <c r="AD76" s="15"/>
      <c r="AE76" s="14"/>
      <c r="AF76" s="15"/>
      <c r="AG76" s="15">
        <v>12.2</v>
      </c>
      <c r="AH76" s="15">
        <v>82</v>
      </c>
      <c r="AI76" s="15">
        <v>14.2</v>
      </c>
    </row>
    <row r="77" spans="30:35" x14ac:dyDescent="0.25">
      <c r="AD77" s="15"/>
      <c r="AE77" s="14"/>
      <c r="AF77" s="15"/>
      <c r="AG77" s="15">
        <v>12.3</v>
      </c>
      <c r="AH77" s="15">
        <v>83</v>
      </c>
      <c r="AI77" s="15">
        <v>14.3</v>
      </c>
    </row>
    <row r="78" spans="30:35" x14ac:dyDescent="0.25">
      <c r="AD78" s="15"/>
      <c r="AE78" s="14"/>
      <c r="AF78" s="15"/>
      <c r="AG78" s="15">
        <v>12.4</v>
      </c>
      <c r="AH78" s="15">
        <v>84</v>
      </c>
      <c r="AI78" s="15">
        <v>14.4</v>
      </c>
    </row>
    <row r="79" spans="30:35" x14ac:dyDescent="0.25">
      <c r="AD79" s="15"/>
      <c r="AE79" s="14"/>
      <c r="AF79" s="15"/>
      <c r="AG79" s="15">
        <v>12.5</v>
      </c>
      <c r="AH79" s="15">
        <v>85</v>
      </c>
      <c r="AI79" s="15">
        <v>14.5</v>
      </c>
    </row>
    <row r="80" spans="30:35" x14ac:dyDescent="0.25">
      <c r="AD80" s="15"/>
      <c r="AE80" s="14"/>
      <c r="AF80" s="15"/>
      <c r="AG80" s="15">
        <v>12.6</v>
      </c>
      <c r="AH80" s="15">
        <v>86</v>
      </c>
      <c r="AI80" s="15">
        <v>14.6</v>
      </c>
    </row>
    <row r="81" spans="30:35" x14ac:dyDescent="0.25">
      <c r="AD81" s="15"/>
      <c r="AE81" s="14"/>
      <c r="AF81" s="15"/>
      <c r="AG81" s="15">
        <v>12.7</v>
      </c>
      <c r="AH81" s="15">
        <v>87</v>
      </c>
      <c r="AI81" s="15">
        <v>14.7</v>
      </c>
    </row>
    <row r="82" spans="30:35" x14ac:dyDescent="0.25">
      <c r="AD82" s="15"/>
      <c r="AE82" s="14"/>
      <c r="AF82" s="15"/>
      <c r="AG82" s="15">
        <v>12.8</v>
      </c>
      <c r="AH82" s="15">
        <v>88</v>
      </c>
      <c r="AI82" s="15">
        <v>14.8</v>
      </c>
    </row>
    <row r="83" spans="30:35" x14ac:dyDescent="0.25">
      <c r="AD83" s="15"/>
      <c r="AE83" s="14"/>
      <c r="AF83" s="15"/>
      <c r="AG83" s="15">
        <v>12.9</v>
      </c>
      <c r="AH83" s="15">
        <v>89</v>
      </c>
      <c r="AI83" s="15">
        <v>14.9</v>
      </c>
    </row>
    <row r="84" spans="30:35" x14ac:dyDescent="0.25">
      <c r="AD84" s="15"/>
      <c r="AE84" s="14"/>
      <c r="AF84" s="15"/>
      <c r="AG84" s="15">
        <v>13</v>
      </c>
      <c r="AH84" s="15">
        <v>90</v>
      </c>
      <c r="AI84" s="15">
        <v>15</v>
      </c>
    </row>
    <row r="85" spans="30:35" x14ac:dyDescent="0.25">
      <c r="AD85" s="15"/>
      <c r="AE85" s="14"/>
      <c r="AF85" s="15"/>
      <c r="AG85" s="15">
        <v>13.1</v>
      </c>
      <c r="AH85" s="15">
        <v>91</v>
      </c>
      <c r="AI85" s="15">
        <v>15.1</v>
      </c>
    </row>
    <row r="86" spans="30:35" x14ac:dyDescent="0.25">
      <c r="AD86" s="15"/>
      <c r="AE86" s="14"/>
      <c r="AF86" s="15"/>
      <c r="AG86" s="15">
        <v>13.2</v>
      </c>
      <c r="AH86" s="15">
        <v>92</v>
      </c>
      <c r="AI86" s="15">
        <v>15.2</v>
      </c>
    </row>
    <row r="87" spans="30:35" x14ac:dyDescent="0.25">
      <c r="AD87" s="15"/>
      <c r="AE87" s="14"/>
      <c r="AF87" s="15"/>
      <c r="AG87" s="15">
        <v>13.3</v>
      </c>
      <c r="AH87" s="15">
        <v>93</v>
      </c>
      <c r="AI87" s="15">
        <v>15.3</v>
      </c>
    </row>
    <row r="88" spans="30:35" x14ac:dyDescent="0.25">
      <c r="AD88" s="15"/>
      <c r="AE88" s="14"/>
      <c r="AF88" s="15"/>
      <c r="AG88" s="15">
        <v>13.4</v>
      </c>
      <c r="AH88" s="15">
        <v>94</v>
      </c>
      <c r="AI88" s="15">
        <v>15.4</v>
      </c>
    </row>
    <row r="89" spans="30:35" x14ac:dyDescent="0.25">
      <c r="AD89" s="15"/>
      <c r="AE89" s="14"/>
      <c r="AF89" s="15"/>
      <c r="AG89" s="15">
        <v>13.5</v>
      </c>
      <c r="AH89" s="15">
        <v>95</v>
      </c>
      <c r="AI89" s="15">
        <v>15.5</v>
      </c>
    </row>
    <row r="90" spans="30:35" x14ac:dyDescent="0.25">
      <c r="AD90" s="15"/>
      <c r="AE90" s="14"/>
      <c r="AF90" s="15"/>
      <c r="AG90" s="15">
        <v>13.6</v>
      </c>
      <c r="AH90" s="15"/>
      <c r="AI90" s="15">
        <v>15.6</v>
      </c>
    </row>
    <row r="91" spans="30:35" x14ac:dyDescent="0.25">
      <c r="AD91" s="15"/>
      <c r="AE91" s="14"/>
      <c r="AF91" s="15"/>
      <c r="AG91" s="15">
        <v>13.7</v>
      </c>
      <c r="AH91" s="15"/>
      <c r="AI91" s="15">
        <v>15.7</v>
      </c>
    </row>
    <row r="92" spans="30:35" x14ac:dyDescent="0.25">
      <c r="AD92" s="15"/>
      <c r="AE92" s="14"/>
      <c r="AF92" s="15"/>
      <c r="AG92" s="15">
        <v>13.8</v>
      </c>
      <c r="AH92" s="15"/>
      <c r="AI92" s="15">
        <v>15.8</v>
      </c>
    </row>
    <row r="93" spans="30:35" x14ac:dyDescent="0.25">
      <c r="AD93" s="15"/>
      <c r="AE93" s="14"/>
      <c r="AF93" s="15"/>
      <c r="AG93" s="15">
        <v>13.9</v>
      </c>
      <c r="AH93" s="15"/>
      <c r="AI93" s="15">
        <v>15.9</v>
      </c>
    </row>
    <row r="94" spans="30:35" x14ac:dyDescent="0.25">
      <c r="AD94" s="15"/>
      <c r="AE94" s="14"/>
      <c r="AF94" s="15"/>
      <c r="AG94" s="15">
        <v>14</v>
      </c>
      <c r="AH94" s="15"/>
      <c r="AI94" s="15">
        <v>16</v>
      </c>
    </row>
    <row r="95" spans="30:35" x14ac:dyDescent="0.25">
      <c r="AD95" s="15"/>
      <c r="AE95" s="14"/>
      <c r="AF95" s="15"/>
      <c r="AG95" s="15">
        <v>14.1</v>
      </c>
      <c r="AH95" s="15"/>
      <c r="AI95" s="15"/>
    </row>
    <row r="96" spans="30:35" x14ac:dyDescent="0.25">
      <c r="AD96" s="15"/>
      <c r="AE96" s="14"/>
      <c r="AF96" s="15"/>
      <c r="AG96" s="15">
        <v>14.2</v>
      </c>
      <c r="AH96" s="15"/>
      <c r="AI96" s="15"/>
    </row>
    <row r="97" spans="30:35" x14ac:dyDescent="0.25">
      <c r="AD97" s="15"/>
      <c r="AE97" s="14"/>
      <c r="AF97" s="15"/>
      <c r="AG97" s="15">
        <v>14.3</v>
      </c>
      <c r="AH97" s="15"/>
      <c r="AI97" s="15"/>
    </row>
    <row r="98" spans="30:35" x14ac:dyDescent="0.25">
      <c r="AD98" s="15"/>
      <c r="AE98" s="14"/>
      <c r="AF98" s="15"/>
      <c r="AG98" s="15">
        <v>14.4</v>
      </c>
      <c r="AH98" s="15"/>
      <c r="AI98" s="15"/>
    </row>
    <row r="99" spans="30:35" x14ac:dyDescent="0.25">
      <c r="AD99" s="15"/>
      <c r="AE99" s="14"/>
      <c r="AF99" s="15"/>
      <c r="AG99" s="15">
        <v>14.5</v>
      </c>
      <c r="AH99" s="15"/>
      <c r="AI99" s="15"/>
    </row>
    <row r="100" spans="30:35" x14ac:dyDescent="0.25">
      <c r="AD100" s="15"/>
      <c r="AE100" s="14"/>
      <c r="AF100" s="15"/>
      <c r="AG100" s="15">
        <v>14.6</v>
      </c>
      <c r="AH100" s="15"/>
      <c r="AI100" s="15"/>
    </row>
    <row r="101" spans="30:35" x14ac:dyDescent="0.25">
      <c r="AD101" s="15"/>
      <c r="AE101" s="14"/>
      <c r="AF101" s="15"/>
      <c r="AG101" s="15">
        <v>14.7</v>
      </c>
      <c r="AH101" s="15"/>
      <c r="AI101" s="15"/>
    </row>
    <row r="102" spans="30:35" x14ac:dyDescent="0.25">
      <c r="AD102" s="15"/>
      <c r="AE102" s="14"/>
      <c r="AF102" s="15"/>
      <c r="AG102" s="15">
        <v>14.8</v>
      </c>
      <c r="AH102" s="15"/>
      <c r="AI102" s="15"/>
    </row>
    <row r="103" spans="30:35" x14ac:dyDescent="0.25">
      <c r="AD103" s="15"/>
      <c r="AE103" s="14"/>
      <c r="AF103" s="15"/>
      <c r="AG103" s="15">
        <v>14.9</v>
      </c>
      <c r="AH103" s="15"/>
      <c r="AI103" s="15"/>
    </row>
    <row r="104" spans="30:35" x14ac:dyDescent="0.25">
      <c r="AD104" s="15"/>
      <c r="AE104" s="14"/>
      <c r="AF104" s="15"/>
      <c r="AG104" s="15">
        <v>15</v>
      </c>
      <c r="AH104" s="15"/>
      <c r="AI104" s="15"/>
    </row>
  </sheetData>
  <sheetProtection password="8E96" sheet="1" objects="1" scenarios="1"/>
  <mergeCells count="2">
    <mergeCell ref="C1:AB1"/>
    <mergeCell ref="A4:A24"/>
  </mergeCells>
  <pageMargins left="0.7" right="0.7" top="0.75" bottom="0.75" header="0.3" footer="0.3"/>
  <pageSetup paperSize="9" orientation="portrait" r:id="rId1"/>
  <headerFooter>
    <oddFooter>&amp;L&amp;"-,Italic"&amp;8&amp;F &amp;A &amp;D&amp;R&amp;"-,Italic"&amp;8&amp;P/&amp;N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Value of Grass Calculator</vt:lpstr>
      <vt:lpstr>Milk from Grass Calculator</vt:lpstr>
      <vt:lpstr>Lookup tables</vt:lpstr>
    </vt:vector>
  </TitlesOfParts>
  <Company>IT Assist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Kathryn Huson</dc:creator>
  <cp:lastModifiedBy>Kathryn Huson</cp:lastModifiedBy>
  <dcterms:created xsi:type="dcterms:W3CDTF">2013-01-10T12:13:20Z</dcterms:created>
  <dcterms:modified xsi:type="dcterms:W3CDTF">2022-05-19T10:29:30Z</dcterms:modified>
</cp:coreProperties>
</file>